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185" yWindow="2535" windowWidth="23040" windowHeight="9525"/>
  </bookViews>
  <sheets>
    <sheet name="w980 bila pe" sheetId="1" r:id="rId1"/>
    <sheet name="dub" sheetId="2" r:id="rId2"/>
    <sheet name="sololak bila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3" l="1"/>
  <c r="I52" i="2"/>
  <c r="G50" i="3" l="1"/>
  <c r="G48" i="3"/>
  <c r="K46" i="3"/>
  <c r="J46" i="3"/>
  <c r="I46" i="3"/>
  <c r="K45" i="3"/>
  <c r="J45" i="3"/>
  <c r="I45" i="3"/>
  <c r="K44" i="3"/>
  <c r="J44" i="3"/>
  <c r="I44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K22" i="3"/>
  <c r="J22" i="3"/>
  <c r="G49" i="3" s="1"/>
  <c r="I22" i="3"/>
  <c r="G47" i="3" s="1"/>
  <c r="G50" i="2"/>
  <c r="G48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G47" i="2" l="1"/>
  <c r="G49" i="2"/>
  <c r="I52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G50" i="1" l="1"/>
  <c r="G48" i="1"/>
  <c r="G47" i="1"/>
  <c r="G49" i="1"/>
</calcChain>
</file>

<file path=xl/sharedStrings.xml><?xml version="1.0" encoding="utf-8"?>
<sst xmlns="http://schemas.openxmlformats.org/spreadsheetml/2006/main" count="488" uniqueCount="92">
  <si>
    <t>datum obj:</t>
  </si>
  <si>
    <t>firma:</t>
  </si>
  <si>
    <t>ičo:</t>
  </si>
  <si>
    <t>telefon:</t>
  </si>
  <si>
    <t>email:</t>
  </si>
  <si>
    <t>objednávka</t>
  </si>
  <si>
    <t>dekor    struktura tloušťka</t>
  </si>
  <si>
    <t>počet</t>
  </si>
  <si>
    <t>síla hrany v mm:</t>
  </si>
  <si>
    <t>hranění</t>
  </si>
  <si>
    <t>(po létech)</t>
  </si>
  <si>
    <t>(napříč létům)</t>
  </si>
  <si>
    <t>x</t>
  </si>
  <si>
    <t>y</t>
  </si>
  <si>
    <t>1.</t>
  </si>
  <si>
    <t>mm</t>
  </si>
  <si>
    <t>ks</t>
  </si>
  <si>
    <t>y - x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</si>
  <si>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</si>
  <si>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</si>
  <si>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</si>
  <si>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</si>
  <si>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</si>
  <si>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</si>
  <si>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</si>
  <si>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</si>
  <si>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</si>
  <si>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</si>
  <si>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</si>
  <si>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</si>
  <si>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</si>
  <si>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</si>
  <si>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</si>
  <si>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</si>
  <si>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</si>
  <si>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</si>
  <si>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</si>
  <si>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</si>
  <si>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</si>
  <si>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</si>
  <si>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</si>
  <si>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</si>
  <si>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PLOŠNÝ MATERIÁLCELKEM:</t>
  </si>
  <si>
    <t>HRANA 0,5 CELKEM:</t>
  </si>
  <si>
    <t>m</t>
  </si>
  <si>
    <t>HRANA 1,0 CELKEM:</t>
  </si>
  <si>
    <t>HRANA 2,0 CELKEM:</t>
  </si>
  <si>
    <t>příklad:</t>
  </si>
  <si>
    <t>Druhá dlouhá strana je bez olepení. Hranění nejdříve napříč léty, následně po létech.</t>
  </si>
  <si>
    <t>ODPAD MENŠÍ NEŽ 0,3 M2 VRACÍME JEN PŘI UVEDENÍ V OBJEDNÁVCE !!</t>
  </si>
  <si>
    <t>provozovna / odběrné místo:</t>
  </si>
  <si>
    <t>název dílce</t>
  </si>
  <si>
    <t>OBJEDNÁVKA ŘEZÁNÍ</t>
  </si>
  <si>
    <t>vč. 10% odpadu</t>
  </si>
  <si>
    <t>bok kontejneru</t>
  </si>
  <si>
    <t>poznámku</t>
  </si>
  <si>
    <r>
      <t>m</t>
    </r>
    <r>
      <rPr>
        <b/>
        <vertAlign val="superscript"/>
        <sz val="9"/>
        <rFont val="Arial"/>
        <family val="2"/>
        <charset val="238"/>
      </rPr>
      <t>2</t>
    </r>
  </si>
  <si>
    <t>x = délka</t>
  </si>
  <si>
    <t>y = šířka</t>
  </si>
  <si>
    <t>kusů</t>
  </si>
  <si>
    <t>ZBOŽÍ LZE REKLAMOVAT DO 24 HODIN OD DORUČENÍ</t>
  </si>
  <si>
    <t>poznámka</t>
  </si>
  <si>
    <t>např. jiný dekor</t>
  </si>
  <si>
    <t>info@hezkydomov.cz</t>
  </si>
  <si>
    <t xml:space="preserve">IČ: 25586246 / DIČ: CZ25586246
</t>
  </si>
  <si>
    <t>HEZKÝ DOMOV s.r.o.</t>
  </si>
  <si>
    <t>Brno Bosonohy, Pražská 156, tel. 773 545 486</t>
  </si>
  <si>
    <t>OBJEDNÁVKY ZASÍLEJTE V ELEKTRONICKÉ PODOBĚ NA priprava@hezkydomov.cz</t>
  </si>
  <si>
    <t>Novák VNK</t>
  </si>
  <si>
    <t>W980 bila pe</t>
  </si>
  <si>
    <t>1-dno</t>
  </si>
  <si>
    <t>1-lub</t>
  </si>
  <si>
    <t>1-dvere</t>
  </si>
  <si>
    <t>dub</t>
  </si>
  <si>
    <t>1-zada</t>
  </si>
  <si>
    <t>horní pant 200</t>
  </si>
  <si>
    <t>2-bok</t>
  </si>
  <si>
    <t>pohled oba boky</t>
  </si>
  <si>
    <t>2-dno</t>
  </si>
  <si>
    <t>2-vrch</t>
  </si>
  <si>
    <t>záda ve drážce 301,5</t>
  </si>
  <si>
    <t>2-police</t>
  </si>
  <si>
    <t>3-TUPL stolova deska</t>
  </si>
  <si>
    <t>2-dvere L+P</t>
  </si>
  <si>
    <t>1-bok L+P</t>
  </si>
  <si>
    <t>bok L- horni pant posunout 203 od horni hrany</t>
  </si>
  <si>
    <t>2-zada</t>
  </si>
  <si>
    <t>sololak bila</t>
  </si>
  <si>
    <t>UVEDENÉ ROZMĚRY JSOU CELKOVÉ VČETNĚ HRAN</t>
  </si>
  <si>
    <t>TUPL</t>
  </si>
  <si>
    <t>Rozměr dílce je bez hran 504 x 198 mm, po olepení ABS 1mm dlouhé a 1mm krátkých stran bude dílec 505 x 200mm</t>
  </si>
  <si>
    <t>vyplňte v případě, že hrana bude jiný dekor než plošný materiál, popř. jiná poznámka k dané položce - TUPL apod. I pro Vás, poznámka se Vám propisuje na štítek dílce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</si>
</sst>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28"/>
      <color theme="1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9"/>
      <color indexed="10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i/>
      <sz val="9"/>
      <color theme="1" tint="0.4999847407452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8B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22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2" borderId="22" xfId="0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right"/>
    </xf>
    <xf numFmtId="0" fontId="14" fillId="0" borderId="22" xfId="0" applyFont="1" applyBorder="1"/>
    <xf numFmtId="0" fontId="14" fillId="0" borderId="22" xfId="0" applyFont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5" fillId="2" borderId="22" xfId="0" applyFont="1" applyFill="1" applyBorder="1" applyAlignment="1" applyProtection="1">
      <alignment horizontal="center"/>
      <protection locked="0"/>
    </xf>
    <xf numFmtId="0" fontId="14" fillId="0" borderId="0" xfId="0" applyFont="1"/>
    <xf numFmtId="0" fontId="11" fillId="0" borderId="0" xfId="0" applyFont="1" applyAlignment="1">
      <alignment horizontal="right"/>
    </xf>
    <xf numFmtId="0" fontId="16" fillId="0" borderId="0" xfId="0" applyFont="1"/>
    <xf numFmtId="0" fontId="11" fillId="0" borderId="0" xfId="0" applyFont="1"/>
    <xf numFmtId="0" fontId="4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right"/>
    </xf>
    <xf numFmtId="0" fontId="17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  <xf numFmtId="0" fontId="19" fillId="0" borderId="0" xfId="0" applyFont="1"/>
    <xf numFmtId="14" fontId="19" fillId="0" borderId="22" xfId="0" applyNumberFormat="1" applyFont="1" applyBorder="1" applyAlignment="1"/>
    <xf numFmtId="0" fontId="1" fillId="0" borderId="22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1" fillId="0" borderId="22" xfId="0" applyFon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0" fillId="5" borderId="9" xfId="0" applyFill="1" applyBorder="1"/>
    <xf numFmtId="0" fontId="4" fillId="5" borderId="16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2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20" fillId="5" borderId="19" xfId="0" applyNumberFormat="1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0" fillId="6" borderId="3" xfId="0" applyFont="1" applyFill="1" applyBorder="1" applyAlignment="1" applyProtection="1">
      <alignment horizontal="center" vertical="center"/>
      <protection locked="0"/>
    </xf>
    <xf numFmtId="0" fontId="20" fillId="6" borderId="4" xfId="0" applyFont="1" applyFill="1" applyBorder="1" applyAlignment="1" applyProtection="1">
      <alignment horizontal="center" vertical="center"/>
      <protection locked="0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0" fontId="20" fillId="6" borderId="8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20" fillId="6" borderId="9" xfId="0" applyFont="1" applyFill="1" applyBorder="1" applyAlignment="1" applyProtection="1">
      <alignment horizontal="center" vertical="center"/>
      <protection locked="0"/>
    </xf>
    <xf numFmtId="0" fontId="20" fillId="6" borderId="10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20" fillId="6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6" fillId="6" borderId="11" xfId="1" applyFill="1" applyBorder="1" applyAlignment="1" applyProtection="1">
      <alignment horizontal="center" vertical="center"/>
      <protection locked="0"/>
    </xf>
    <xf numFmtId="0" fontId="21" fillId="6" borderId="11" xfId="0" applyFont="1" applyFill="1" applyBorder="1" applyAlignment="1" applyProtection="1">
      <alignment horizontal="center" vertical="center"/>
      <protection locked="0"/>
    </xf>
    <xf numFmtId="0" fontId="21" fillId="6" borderId="12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6" fillId="0" borderId="5" xfId="1" applyBorder="1" applyAlignment="1" applyProtection="1">
      <alignment horizontal="center" vertical="top" wrapText="1"/>
    </xf>
    <xf numFmtId="0" fontId="5" fillId="0" borderId="0" xfId="1" applyFont="1" applyBorder="1" applyAlignment="1" applyProtection="1">
      <alignment horizontal="center" vertical="top"/>
    </xf>
    <xf numFmtId="0" fontId="5" fillId="0" borderId="6" xfId="1" applyFont="1" applyBorder="1" applyAlignment="1" applyProtection="1">
      <alignment horizontal="center" vertical="top"/>
    </xf>
    <xf numFmtId="0" fontId="5" fillId="6" borderId="1" xfId="0" applyFont="1" applyFill="1" applyBorder="1" applyAlignment="1">
      <alignment horizontal="center" vertical="center"/>
    </xf>
    <xf numFmtId="0" fontId="20" fillId="6" borderId="11" xfId="0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top" wrapText="1"/>
    </xf>
    <xf numFmtId="0" fontId="4" fillId="6" borderId="5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20" fillId="6" borderId="0" xfId="0" applyFont="1" applyFill="1" applyBorder="1" applyAlignment="1" applyProtection="1">
      <alignment horizontal="center" vertical="center"/>
      <protection locked="0"/>
    </xf>
    <xf numFmtId="0" fontId="20" fillId="6" borderId="6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 applyProtection="1">
      <alignment horizontal="center" vertical="center"/>
      <protection locked="0"/>
    </xf>
    <xf numFmtId="0" fontId="21" fillId="6" borderId="6" xfId="0" applyFont="1" applyFill="1" applyBorder="1" applyAlignment="1" applyProtection="1">
      <alignment horizontal="center" vertical="center"/>
      <protection locked="0"/>
    </xf>
    <xf numFmtId="0" fontId="21" fillId="6" borderId="14" xfId="0" applyFont="1" applyFill="1" applyBorder="1" applyAlignment="1" applyProtection="1">
      <alignment horizontal="center" vertical="center"/>
      <protection locked="0"/>
    </xf>
    <xf numFmtId="0" fontId="21" fillId="6" borderId="15" xfId="0" applyFont="1" applyFill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wrapText="1"/>
    </xf>
    <xf numFmtId="0" fontId="4" fillId="0" borderId="0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center"/>
    </xf>
    <xf numFmtId="0" fontId="4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9" fillId="3" borderId="0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2" fillId="0" borderId="23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0" fillId="5" borderId="19" xfId="0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C8BC"/>
      <color rgb="FFA98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4</xdr:row>
      <xdr:rowOff>152400</xdr:rowOff>
    </xdr:from>
    <xdr:to>
      <xdr:col>3</xdr:col>
      <xdr:colOff>320040</xdr:colOff>
      <xdr:row>9</xdr:row>
      <xdr:rowOff>0</xdr:rowOff>
    </xdr:to>
    <xdr:pic>
      <xdr:nvPicPr>
        <xdr:cNvPr id="4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762000"/>
          <a:ext cx="15240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4</xdr:row>
      <xdr:rowOff>152400</xdr:rowOff>
    </xdr:from>
    <xdr:to>
      <xdr:col>3</xdr:col>
      <xdr:colOff>320040</xdr:colOff>
      <xdr:row>9</xdr:row>
      <xdr:rowOff>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" y="742950"/>
          <a:ext cx="1468755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4</xdr:row>
      <xdr:rowOff>152400</xdr:rowOff>
    </xdr:from>
    <xdr:to>
      <xdr:col>3</xdr:col>
      <xdr:colOff>320040</xdr:colOff>
      <xdr:row>9</xdr:row>
      <xdr:rowOff>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" y="742950"/>
          <a:ext cx="1468755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zkydomov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hezkydomov.c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hezkydom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Normal="100" workbookViewId="0">
      <selection activeCell="B31" sqref="B31"/>
    </sheetView>
  </sheetViews>
  <sheetFormatPr defaultRowHeight="15" x14ac:dyDescent="0.25"/>
  <cols>
    <col min="1" max="1" width="3.28515625" customWidth="1"/>
    <col min="2" max="2" width="22.42578125" customWidth="1"/>
    <col min="3" max="3" width="7.140625" customWidth="1"/>
    <col min="4" max="4" width="5.140625" customWidth="1"/>
    <col min="5" max="5" width="7.140625" customWidth="1"/>
    <col min="6" max="6" width="4.7109375" customWidth="1"/>
    <col min="7" max="7" width="5.5703125" customWidth="1"/>
    <col min="8" max="8" width="3" customWidth="1"/>
    <col min="9" max="11" width="2.28515625" hidden="1" customWidth="1"/>
    <col min="12" max="15" width="5.85546875" customWidth="1"/>
    <col min="16" max="16" width="7.5703125" hidden="1" customWidth="1"/>
    <col min="17" max="17" width="18.85546875" customWidth="1"/>
    <col min="18" max="18" width="0.85546875" customWidth="1"/>
  </cols>
  <sheetData>
    <row r="1" spans="1:19" ht="9.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45" customHeight="1" x14ac:dyDescent="0.25">
      <c r="A2" s="1"/>
      <c r="B2" s="107" t="s">
        <v>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N2" s="18"/>
    </row>
    <row r="3" spans="1:19" ht="14.4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8"/>
      <c r="O3" s="19" t="s">
        <v>0</v>
      </c>
      <c r="Q3" s="41"/>
    </row>
    <row r="4" spans="1:19" ht="9.6" customHeight="1" thickBot="1" x14ac:dyDescent="0.35">
      <c r="A4" s="1"/>
      <c r="M4" s="40"/>
      <c r="N4" s="40"/>
      <c r="O4" s="40"/>
      <c r="P4" s="40"/>
      <c r="Q4" s="40"/>
    </row>
    <row r="5" spans="1:19" x14ac:dyDescent="0.25">
      <c r="A5" s="1"/>
      <c r="B5" s="2"/>
      <c r="C5" s="3"/>
      <c r="D5" s="3"/>
      <c r="E5" s="3"/>
      <c r="F5" s="4"/>
      <c r="G5" s="57" t="s">
        <v>1</v>
      </c>
      <c r="H5" s="58"/>
      <c r="I5" s="58"/>
      <c r="J5" s="58"/>
      <c r="K5" s="58"/>
      <c r="L5" s="58"/>
      <c r="M5" s="61" t="s">
        <v>68</v>
      </c>
      <c r="N5" s="61"/>
      <c r="O5" s="61"/>
      <c r="P5" s="61"/>
      <c r="Q5" s="62"/>
    </row>
    <row r="6" spans="1:19" x14ac:dyDescent="0.25">
      <c r="A6" s="1"/>
      <c r="B6" s="5"/>
      <c r="C6" s="6"/>
      <c r="D6" s="6"/>
      <c r="E6" s="6"/>
      <c r="F6" s="7"/>
      <c r="G6" s="59"/>
      <c r="H6" s="60"/>
      <c r="I6" s="60"/>
      <c r="J6" s="60"/>
      <c r="K6" s="60"/>
      <c r="L6" s="60"/>
      <c r="M6" s="63"/>
      <c r="N6" s="63"/>
      <c r="O6" s="63"/>
      <c r="P6" s="63"/>
      <c r="Q6" s="64"/>
    </row>
    <row r="7" spans="1:19" x14ac:dyDescent="0.25">
      <c r="A7" s="1"/>
      <c r="B7" s="5"/>
      <c r="C7" s="6"/>
      <c r="D7" s="6"/>
      <c r="E7" s="6"/>
      <c r="F7" s="7"/>
      <c r="G7" s="65" t="s">
        <v>2</v>
      </c>
      <c r="H7" s="66"/>
      <c r="I7" s="66"/>
      <c r="J7" s="66"/>
      <c r="K7" s="66"/>
      <c r="L7" s="66"/>
      <c r="M7" s="67"/>
      <c r="N7" s="67"/>
      <c r="O7" s="67"/>
      <c r="P7" s="67"/>
      <c r="Q7" s="68"/>
    </row>
    <row r="8" spans="1:19" x14ac:dyDescent="0.25">
      <c r="A8" s="1"/>
      <c r="B8" s="5"/>
      <c r="C8" s="6"/>
      <c r="D8" s="6"/>
      <c r="E8" s="6"/>
      <c r="F8" s="7"/>
      <c r="G8" s="59"/>
      <c r="H8" s="60"/>
      <c r="I8" s="60"/>
      <c r="J8" s="60"/>
      <c r="K8" s="60"/>
      <c r="L8" s="60"/>
      <c r="M8" s="63"/>
      <c r="N8" s="63"/>
      <c r="O8" s="63"/>
      <c r="P8" s="63"/>
      <c r="Q8" s="64"/>
    </row>
    <row r="9" spans="1:19" x14ac:dyDescent="0.25">
      <c r="A9" s="1"/>
      <c r="B9" s="69"/>
      <c r="C9" s="70"/>
      <c r="D9" s="70"/>
      <c r="E9" s="70"/>
      <c r="F9" s="71"/>
      <c r="G9" s="65" t="s">
        <v>3</v>
      </c>
      <c r="H9" s="66"/>
      <c r="I9" s="66"/>
      <c r="J9" s="66"/>
      <c r="K9" s="66"/>
      <c r="L9" s="66"/>
      <c r="M9" s="72"/>
      <c r="N9" s="67"/>
      <c r="O9" s="67"/>
      <c r="P9" s="67"/>
      <c r="Q9" s="68"/>
    </row>
    <row r="10" spans="1:19" x14ac:dyDescent="0.25">
      <c r="A10" s="1"/>
      <c r="B10" s="73"/>
      <c r="C10" s="74"/>
      <c r="D10" s="74"/>
      <c r="E10" s="74"/>
      <c r="F10" s="75"/>
      <c r="G10" s="59"/>
      <c r="H10" s="60"/>
      <c r="I10" s="60"/>
      <c r="J10" s="60"/>
      <c r="K10" s="60"/>
      <c r="L10" s="60"/>
      <c r="M10" s="63"/>
      <c r="N10" s="63"/>
      <c r="O10" s="63"/>
      <c r="P10" s="63"/>
      <c r="Q10" s="64"/>
    </row>
    <row r="11" spans="1:19" ht="14.45" customHeight="1" x14ac:dyDescent="0.25">
      <c r="A11" s="1"/>
      <c r="B11" s="86" t="s">
        <v>64</v>
      </c>
      <c r="C11" s="82"/>
      <c r="D11" s="82"/>
      <c r="E11" s="82"/>
      <c r="F11" s="83"/>
      <c r="G11" s="59" t="s">
        <v>4</v>
      </c>
      <c r="H11" s="84"/>
      <c r="I11" s="84"/>
      <c r="J11" s="84"/>
      <c r="K11" s="84"/>
      <c r="L11" s="84"/>
      <c r="M11" s="76"/>
      <c r="N11" s="77"/>
      <c r="O11" s="77"/>
      <c r="P11" s="77"/>
      <c r="Q11" s="78"/>
    </row>
    <row r="12" spans="1:19" ht="14.45" customHeight="1" x14ac:dyDescent="0.25">
      <c r="A12" s="1"/>
      <c r="B12" s="81" t="s">
        <v>63</v>
      </c>
      <c r="C12" s="82"/>
      <c r="D12" s="82"/>
      <c r="E12" s="82"/>
      <c r="F12" s="83"/>
      <c r="G12" s="59" t="s">
        <v>5</v>
      </c>
      <c r="H12" s="84"/>
      <c r="I12" s="84"/>
      <c r="J12" s="84"/>
      <c r="K12" s="84"/>
      <c r="L12" s="84"/>
      <c r="M12" s="85"/>
      <c r="N12" s="77"/>
      <c r="O12" s="77"/>
      <c r="P12" s="77"/>
      <c r="Q12" s="78"/>
    </row>
    <row r="13" spans="1:19" ht="14.45" customHeight="1" x14ac:dyDescent="0.25">
      <c r="A13" s="1"/>
      <c r="B13" s="86" t="s">
        <v>65</v>
      </c>
      <c r="C13" s="82"/>
      <c r="D13" s="82"/>
      <c r="E13" s="82"/>
      <c r="F13" s="83"/>
      <c r="G13" s="87" t="s">
        <v>6</v>
      </c>
      <c r="H13" s="88"/>
      <c r="I13" s="88"/>
      <c r="J13" s="88"/>
      <c r="K13" s="88"/>
      <c r="L13" s="88"/>
      <c r="M13" s="92" t="s">
        <v>69</v>
      </c>
      <c r="N13" s="92"/>
      <c r="O13" s="92"/>
      <c r="P13" s="92"/>
      <c r="Q13" s="93"/>
    </row>
    <row r="14" spans="1:19" ht="14.45" customHeight="1" x14ac:dyDescent="0.25">
      <c r="A14" s="1"/>
      <c r="B14" s="98" t="s">
        <v>50</v>
      </c>
      <c r="C14" s="99"/>
      <c r="D14" s="99"/>
      <c r="E14" s="99"/>
      <c r="F14" s="100"/>
      <c r="G14" s="89"/>
      <c r="H14" s="88"/>
      <c r="I14" s="88"/>
      <c r="J14" s="88"/>
      <c r="K14" s="88"/>
      <c r="L14" s="88"/>
      <c r="M14" s="94"/>
      <c r="N14" s="94"/>
      <c r="O14" s="94"/>
      <c r="P14" s="94"/>
      <c r="Q14" s="95"/>
    </row>
    <row r="15" spans="1:19" ht="15.75" thickBot="1" x14ac:dyDescent="0.3">
      <c r="A15" s="1"/>
      <c r="B15" s="101" t="s">
        <v>66</v>
      </c>
      <c r="C15" s="102"/>
      <c r="D15" s="102"/>
      <c r="E15" s="102"/>
      <c r="F15" s="103"/>
      <c r="G15" s="90"/>
      <c r="H15" s="91"/>
      <c r="I15" s="91"/>
      <c r="J15" s="91"/>
      <c r="K15" s="91"/>
      <c r="L15" s="91"/>
      <c r="M15" s="96"/>
      <c r="N15" s="96"/>
      <c r="O15" s="96"/>
      <c r="P15" s="96"/>
      <c r="Q15" s="97"/>
    </row>
    <row r="16" spans="1:19" ht="3" customHeight="1" x14ac:dyDescent="0.3">
      <c r="A16" s="1"/>
    </row>
    <row r="17" spans="1:17" ht="3" customHeight="1" x14ac:dyDescent="0.25">
      <c r="A17" s="1"/>
      <c r="B17" s="8"/>
      <c r="C17" s="8"/>
      <c r="D17" s="8"/>
      <c r="G17" s="9"/>
      <c r="L17" s="10"/>
      <c r="M17" s="114"/>
      <c r="N17" s="114"/>
      <c r="O17" s="114"/>
      <c r="P17" s="114"/>
    </row>
    <row r="18" spans="1:17" ht="3" customHeight="1" x14ac:dyDescent="0.25">
      <c r="A18" s="1"/>
      <c r="B18" s="11"/>
      <c r="C18" s="11"/>
      <c r="D18" s="11"/>
      <c r="G18" s="9"/>
      <c r="L18" s="12"/>
      <c r="M18" s="115"/>
      <c r="N18" s="115"/>
      <c r="O18" s="115"/>
      <c r="P18" s="115"/>
    </row>
    <row r="19" spans="1:17" ht="14.45" customHeight="1" x14ac:dyDescent="0.25">
      <c r="A19" s="1"/>
      <c r="B19" s="105" t="s">
        <v>51</v>
      </c>
      <c r="C19" s="117" t="s">
        <v>57</v>
      </c>
      <c r="D19" s="118"/>
      <c r="E19" s="117" t="s">
        <v>58</v>
      </c>
      <c r="F19" s="118"/>
      <c r="G19" s="117" t="s">
        <v>7</v>
      </c>
      <c r="H19" s="118"/>
      <c r="I19" s="48"/>
      <c r="J19" s="48"/>
      <c r="K19" s="48"/>
      <c r="L19" s="117" t="s">
        <v>8</v>
      </c>
      <c r="M19" s="119"/>
      <c r="N19" s="119"/>
      <c r="O19" s="118"/>
      <c r="P19" s="105" t="s">
        <v>9</v>
      </c>
      <c r="Q19" s="49" t="s">
        <v>61</v>
      </c>
    </row>
    <row r="20" spans="1:17" x14ac:dyDescent="0.25">
      <c r="A20" s="1"/>
      <c r="B20" s="116"/>
      <c r="C20" s="79" t="s">
        <v>10</v>
      </c>
      <c r="D20" s="80"/>
      <c r="E20" s="79" t="s">
        <v>11</v>
      </c>
      <c r="F20" s="80"/>
      <c r="G20" s="79" t="s">
        <v>59</v>
      </c>
      <c r="H20" s="80"/>
      <c r="I20" s="50"/>
      <c r="J20" s="50"/>
      <c r="K20" s="50"/>
      <c r="L20" s="51" t="s">
        <v>12</v>
      </c>
      <c r="M20" s="52" t="s">
        <v>12</v>
      </c>
      <c r="N20" s="52" t="s">
        <v>13</v>
      </c>
      <c r="O20" s="53" t="s">
        <v>13</v>
      </c>
      <c r="P20" s="106"/>
      <c r="Q20" s="54" t="s">
        <v>62</v>
      </c>
    </row>
    <row r="21" spans="1:17" x14ac:dyDescent="0.25">
      <c r="A21" s="1"/>
      <c r="B21" s="109" t="s">
        <v>88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x14ac:dyDescent="0.25">
      <c r="A22" s="13" t="s">
        <v>14</v>
      </c>
      <c r="B22" s="43" t="s">
        <v>84</v>
      </c>
      <c r="C22" s="14">
        <v>725</v>
      </c>
      <c r="D22" s="15" t="s">
        <v>15</v>
      </c>
      <c r="E22" s="14">
        <v>510</v>
      </c>
      <c r="F22" s="15" t="s">
        <v>15</v>
      </c>
      <c r="G22" s="14">
        <v>2</v>
      </c>
      <c r="H22" s="15" t="s">
        <v>16</v>
      </c>
      <c r="I22" s="15">
        <f t="shared" ref="I22:I46" si="0">(C22*E22)*G22/1000000</f>
        <v>0.73950000000000005</v>
      </c>
      <c r="J22" s="15">
        <f t="shared" ref="J22:J46" si="1">C22*G22</f>
        <v>1450</v>
      </c>
      <c r="K22" s="15">
        <f t="shared" ref="K22:K46" si="2">E22*G22</f>
        <v>1020</v>
      </c>
      <c r="L22" s="44">
        <v>1</v>
      </c>
      <c r="M22" s="44"/>
      <c r="N22" s="44"/>
      <c r="O22" s="44"/>
      <c r="P22" s="44"/>
      <c r="Q22" s="45" t="s">
        <v>85</v>
      </c>
    </row>
    <row r="23" spans="1:17" ht="14.45" x14ac:dyDescent="0.3">
      <c r="A23" s="13" t="s">
        <v>18</v>
      </c>
      <c r="B23" s="43" t="s">
        <v>70</v>
      </c>
      <c r="C23" s="17">
        <v>564</v>
      </c>
      <c r="D23" s="15" t="s">
        <v>15</v>
      </c>
      <c r="E23" s="17">
        <v>510</v>
      </c>
      <c r="F23" s="15" t="s">
        <v>15</v>
      </c>
      <c r="G23" s="17">
        <v>1</v>
      </c>
      <c r="H23" s="15" t="s">
        <v>16</v>
      </c>
      <c r="I23" s="15">
        <f t="shared" si="0"/>
        <v>0.28764000000000001</v>
      </c>
      <c r="J23" s="15">
        <f t="shared" si="1"/>
        <v>564</v>
      </c>
      <c r="K23" s="15">
        <f t="shared" si="2"/>
        <v>510</v>
      </c>
      <c r="L23" s="44">
        <v>1</v>
      </c>
      <c r="M23" s="44"/>
      <c r="N23" s="44"/>
      <c r="O23" s="44"/>
      <c r="P23" s="44"/>
      <c r="Q23" s="45"/>
    </row>
    <row r="24" spans="1:17" ht="14.45" x14ac:dyDescent="0.3">
      <c r="A24" s="13" t="s">
        <v>19</v>
      </c>
      <c r="B24" s="43" t="s">
        <v>71</v>
      </c>
      <c r="C24" s="17">
        <v>564</v>
      </c>
      <c r="D24" s="15" t="s">
        <v>15</v>
      </c>
      <c r="E24" s="17">
        <v>120</v>
      </c>
      <c r="F24" s="15" t="s">
        <v>15</v>
      </c>
      <c r="G24" s="17">
        <v>2</v>
      </c>
      <c r="H24" s="15" t="s">
        <v>16</v>
      </c>
      <c r="I24" s="15">
        <f t="shared" si="0"/>
        <v>0.13536000000000001</v>
      </c>
      <c r="J24" s="15">
        <f t="shared" si="1"/>
        <v>1128</v>
      </c>
      <c r="K24" s="15">
        <f t="shared" si="2"/>
        <v>240</v>
      </c>
      <c r="L24" s="44">
        <v>1</v>
      </c>
      <c r="M24" s="44"/>
      <c r="N24" s="44"/>
      <c r="O24" s="44"/>
      <c r="P24" s="44"/>
      <c r="Q24" s="45"/>
    </row>
    <row r="25" spans="1:17" ht="14.45" x14ac:dyDescent="0.3">
      <c r="A25" s="13" t="s">
        <v>20</v>
      </c>
      <c r="B25" s="43" t="s">
        <v>76</v>
      </c>
      <c r="C25" s="17">
        <v>800</v>
      </c>
      <c r="D25" s="15" t="s">
        <v>15</v>
      </c>
      <c r="E25" s="17">
        <v>320</v>
      </c>
      <c r="F25" s="15" t="s">
        <v>15</v>
      </c>
      <c r="G25" s="17">
        <v>2</v>
      </c>
      <c r="H25" s="15" t="s">
        <v>16</v>
      </c>
      <c r="I25" s="15">
        <f t="shared" si="0"/>
        <v>0.51200000000000001</v>
      </c>
      <c r="J25" s="15">
        <f t="shared" si="1"/>
        <v>1600</v>
      </c>
      <c r="K25" s="15">
        <f t="shared" si="2"/>
        <v>640</v>
      </c>
      <c r="L25" s="44">
        <v>1</v>
      </c>
      <c r="M25" s="44"/>
      <c r="N25" s="44">
        <v>1</v>
      </c>
      <c r="O25" s="44">
        <v>1</v>
      </c>
      <c r="P25" s="44"/>
      <c r="Q25" s="45" t="s">
        <v>77</v>
      </c>
    </row>
    <row r="26" spans="1:17" x14ac:dyDescent="0.25">
      <c r="A26" s="13" t="s">
        <v>21</v>
      </c>
      <c r="B26" s="43" t="s">
        <v>78</v>
      </c>
      <c r="C26" s="17">
        <v>564</v>
      </c>
      <c r="D26" s="15" t="s">
        <v>15</v>
      </c>
      <c r="E26" s="17">
        <v>315</v>
      </c>
      <c r="F26" s="15" t="s">
        <v>15</v>
      </c>
      <c r="G26" s="17">
        <v>1</v>
      </c>
      <c r="H26" s="15" t="s">
        <v>16</v>
      </c>
      <c r="I26" s="15">
        <f t="shared" si="0"/>
        <v>0.17766000000000001</v>
      </c>
      <c r="J26" s="15">
        <f t="shared" si="1"/>
        <v>564</v>
      </c>
      <c r="K26" s="15">
        <f t="shared" si="2"/>
        <v>315</v>
      </c>
      <c r="L26" s="44">
        <v>1</v>
      </c>
      <c r="M26" s="44"/>
      <c r="N26" s="44"/>
      <c r="O26" s="44"/>
      <c r="P26" s="44"/>
      <c r="Q26" s="45" t="s">
        <v>80</v>
      </c>
    </row>
    <row r="27" spans="1:17" x14ac:dyDescent="0.25">
      <c r="A27" s="13" t="s">
        <v>22</v>
      </c>
      <c r="B27" s="43" t="s">
        <v>79</v>
      </c>
      <c r="C27" s="17">
        <v>564</v>
      </c>
      <c r="D27" s="15" t="s">
        <v>15</v>
      </c>
      <c r="E27" s="17">
        <v>301</v>
      </c>
      <c r="F27" s="15" t="s">
        <v>15</v>
      </c>
      <c r="G27" s="17">
        <v>1</v>
      </c>
      <c r="H27" s="15" t="s">
        <v>16</v>
      </c>
      <c r="I27" s="15">
        <f t="shared" si="0"/>
        <v>0.169764</v>
      </c>
      <c r="J27" s="15">
        <f t="shared" si="1"/>
        <v>564</v>
      </c>
      <c r="K27" s="15">
        <f t="shared" si="2"/>
        <v>301</v>
      </c>
      <c r="L27" s="44">
        <v>1</v>
      </c>
      <c r="M27" s="44"/>
      <c r="N27" s="44"/>
      <c r="O27" s="44"/>
      <c r="P27" s="44"/>
      <c r="Q27" s="45"/>
    </row>
    <row r="28" spans="1:17" ht="14.45" x14ac:dyDescent="0.3">
      <c r="A28" s="13" t="s">
        <v>23</v>
      </c>
      <c r="B28" s="43" t="s">
        <v>81</v>
      </c>
      <c r="C28" s="17">
        <v>564</v>
      </c>
      <c r="D28" s="15" t="s">
        <v>15</v>
      </c>
      <c r="E28" s="17">
        <v>290</v>
      </c>
      <c r="F28" s="15" t="s">
        <v>15</v>
      </c>
      <c r="G28" s="17">
        <v>2</v>
      </c>
      <c r="H28" s="15" t="s">
        <v>16</v>
      </c>
      <c r="I28" s="15">
        <f t="shared" si="0"/>
        <v>0.32712000000000002</v>
      </c>
      <c r="J28" s="15">
        <f t="shared" si="1"/>
        <v>1128</v>
      </c>
      <c r="K28" s="15">
        <f t="shared" si="2"/>
        <v>580</v>
      </c>
      <c r="L28" s="44">
        <v>1</v>
      </c>
      <c r="M28" s="44"/>
      <c r="N28" s="44"/>
      <c r="O28" s="44"/>
      <c r="P28" s="44"/>
      <c r="Q28" s="45"/>
    </row>
    <row r="29" spans="1:17" x14ac:dyDescent="0.25">
      <c r="A29" s="13" t="s">
        <v>24</v>
      </c>
      <c r="B29" s="43" t="s">
        <v>82</v>
      </c>
      <c r="C29" s="17">
        <v>1000</v>
      </c>
      <c r="D29" s="15" t="s">
        <v>15</v>
      </c>
      <c r="E29" s="17">
        <v>600</v>
      </c>
      <c r="F29" s="15" t="s">
        <v>15</v>
      </c>
      <c r="G29" s="17">
        <v>1</v>
      </c>
      <c r="H29" s="15" t="s">
        <v>16</v>
      </c>
      <c r="I29" s="15">
        <f t="shared" si="0"/>
        <v>0.6</v>
      </c>
      <c r="J29" s="15">
        <f t="shared" si="1"/>
        <v>1000</v>
      </c>
      <c r="K29" s="15">
        <f t="shared" si="2"/>
        <v>600</v>
      </c>
      <c r="L29" s="44">
        <v>2</v>
      </c>
      <c r="M29" s="44">
        <v>2</v>
      </c>
      <c r="N29" s="44">
        <v>2</v>
      </c>
      <c r="O29" s="44">
        <v>2</v>
      </c>
      <c r="P29" s="44"/>
      <c r="Q29" s="45" t="s">
        <v>89</v>
      </c>
    </row>
    <row r="30" spans="1:17" x14ac:dyDescent="0.25">
      <c r="A30" s="13" t="s">
        <v>25</v>
      </c>
      <c r="B30" s="42"/>
      <c r="C30" s="17"/>
      <c r="D30" s="15" t="s">
        <v>15</v>
      </c>
      <c r="E30" s="17"/>
      <c r="F30" s="15" t="s">
        <v>15</v>
      </c>
      <c r="G30" s="17"/>
      <c r="H30" s="15" t="s">
        <v>16</v>
      </c>
      <c r="I30" s="15">
        <f t="shared" si="0"/>
        <v>0</v>
      </c>
      <c r="J30" s="15">
        <f t="shared" si="1"/>
        <v>0</v>
      </c>
      <c r="K30" s="15">
        <f t="shared" si="2"/>
        <v>0</v>
      </c>
      <c r="L30" s="44"/>
      <c r="M30" s="44"/>
      <c r="N30" s="44"/>
      <c r="O30" s="44"/>
      <c r="P30" s="44"/>
      <c r="Q30" s="45"/>
    </row>
    <row r="31" spans="1:17" ht="14.45" x14ac:dyDescent="0.3">
      <c r="A31" s="13" t="s">
        <v>26</v>
      </c>
      <c r="B31" s="42"/>
      <c r="C31" s="17"/>
      <c r="D31" s="15" t="s">
        <v>15</v>
      </c>
      <c r="E31" s="17"/>
      <c r="F31" s="15" t="s">
        <v>15</v>
      </c>
      <c r="G31" s="17"/>
      <c r="H31" s="15" t="s">
        <v>16</v>
      </c>
      <c r="I31" s="15">
        <f t="shared" si="0"/>
        <v>0</v>
      </c>
      <c r="J31" s="15">
        <f t="shared" si="1"/>
        <v>0</v>
      </c>
      <c r="K31" s="15">
        <f t="shared" si="2"/>
        <v>0</v>
      </c>
      <c r="L31" s="44"/>
      <c r="M31" s="44"/>
      <c r="N31" s="44"/>
      <c r="O31" s="44"/>
      <c r="P31" s="44"/>
      <c r="Q31" s="45"/>
    </row>
    <row r="32" spans="1:17" ht="14.45" x14ac:dyDescent="0.3">
      <c r="A32" s="13" t="s">
        <v>27</v>
      </c>
      <c r="B32" s="42"/>
      <c r="C32" s="17"/>
      <c r="D32" s="15" t="s">
        <v>15</v>
      </c>
      <c r="E32" s="17"/>
      <c r="F32" s="15" t="s">
        <v>15</v>
      </c>
      <c r="G32" s="17"/>
      <c r="H32" s="15" t="s">
        <v>16</v>
      </c>
      <c r="I32" s="15">
        <f t="shared" si="0"/>
        <v>0</v>
      </c>
      <c r="J32" s="15">
        <f t="shared" si="1"/>
        <v>0</v>
      </c>
      <c r="K32" s="15">
        <f t="shared" si="2"/>
        <v>0</v>
      </c>
      <c r="L32" s="44"/>
      <c r="M32" s="44"/>
      <c r="N32" s="44"/>
      <c r="O32" s="44"/>
      <c r="P32" s="44"/>
      <c r="Q32" s="45"/>
    </row>
    <row r="33" spans="1:17" x14ac:dyDescent="0.25">
      <c r="A33" s="13" t="s">
        <v>28</v>
      </c>
      <c r="B33" s="42"/>
      <c r="C33" s="17"/>
      <c r="D33" s="15" t="s">
        <v>15</v>
      </c>
      <c r="E33" s="17"/>
      <c r="F33" s="15" t="s">
        <v>15</v>
      </c>
      <c r="G33" s="17"/>
      <c r="H33" s="15" t="s">
        <v>16</v>
      </c>
      <c r="I33" s="15">
        <f t="shared" si="0"/>
        <v>0</v>
      </c>
      <c r="J33" s="15">
        <f t="shared" si="1"/>
        <v>0</v>
      </c>
      <c r="K33" s="15">
        <f t="shared" si="2"/>
        <v>0</v>
      </c>
      <c r="L33" s="44"/>
      <c r="M33" s="44"/>
      <c r="N33" s="44"/>
      <c r="O33" s="44"/>
      <c r="P33" s="44"/>
      <c r="Q33" s="45"/>
    </row>
    <row r="34" spans="1:17" x14ac:dyDescent="0.25">
      <c r="A34" s="13" t="s">
        <v>29</v>
      </c>
      <c r="B34" s="16"/>
      <c r="C34" s="17"/>
      <c r="D34" s="15" t="s">
        <v>15</v>
      </c>
      <c r="E34" s="17"/>
      <c r="F34" s="15" t="s">
        <v>15</v>
      </c>
      <c r="G34" s="17"/>
      <c r="H34" s="15" t="s">
        <v>16</v>
      </c>
      <c r="I34" s="15">
        <f t="shared" si="0"/>
        <v>0</v>
      </c>
      <c r="J34" s="15">
        <f t="shared" si="1"/>
        <v>0</v>
      </c>
      <c r="K34" s="15">
        <f t="shared" si="2"/>
        <v>0</v>
      </c>
      <c r="L34" s="44"/>
      <c r="M34" s="44"/>
      <c r="N34" s="44"/>
      <c r="O34" s="44"/>
      <c r="P34" s="44"/>
      <c r="Q34" s="45"/>
    </row>
    <row r="35" spans="1:17" x14ac:dyDescent="0.25">
      <c r="A35" s="13" t="s">
        <v>30</v>
      </c>
      <c r="B35" s="16"/>
      <c r="C35" s="17"/>
      <c r="D35" s="15" t="s">
        <v>15</v>
      </c>
      <c r="E35" s="17"/>
      <c r="F35" s="15" t="s">
        <v>15</v>
      </c>
      <c r="G35" s="17"/>
      <c r="H35" s="15" t="s">
        <v>16</v>
      </c>
      <c r="I35" s="15">
        <f t="shared" si="0"/>
        <v>0</v>
      </c>
      <c r="J35" s="15">
        <f t="shared" si="1"/>
        <v>0</v>
      </c>
      <c r="K35" s="15">
        <f t="shared" si="2"/>
        <v>0</v>
      </c>
      <c r="L35" s="44"/>
      <c r="M35" s="44"/>
      <c r="N35" s="44"/>
      <c r="O35" s="44"/>
      <c r="P35" s="44"/>
      <c r="Q35" s="46"/>
    </row>
    <row r="36" spans="1:17" x14ac:dyDescent="0.25">
      <c r="A36" s="13" t="s">
        <v>31</v>
      </c>
      <c r="B36" s="16"/>
      <c r="C36" s="17"/>
      <c r="D36" s="15" t="s">
        <v>15</v>
      </c>
      <c r="E36" s="17"/>
      <c r="F36" s="15" t="s">
        <v>15</v>
      </c>
      <c r="G36" s="17"/>
      <c r="H36" s="15" t="s">
        <v>16</v>
      </c>
      <c r="I36" s="15">
        <f t="shared" si="0"/>
        <v>0</v>
      </c>
      <c r="J36" s="15">
        <f t="shared" si="1"/>
        <v>0</v>
      </c>
      <c r="K36" s="15">
        <f t="shared" si="2"/>
        <v>0</v>
      </c>
      <c r="L36" s="44"/>
      <c r="M36" s="44"/>
      <c r="N36" s="44"/>
      <c r="O36" s="44"/>
      <c r="P36" s="44"/>
      <c r="Q36" s="47"/>
    </row>
    <row r="37" spans="1:17" x14ac:dyDescent="0.25">
      <c r="A37" s="13" t="s">
        <v>32</v>
      </c>
      <c r="B37" s="16"/>
      <c r="C37" s="17"/>
      <c r="D37" s="15" t="s">
        <v>15</v>
      </c>
      <c r="E37" s="17"/>
      <c r="F37" s="15" t="s">
        <v>15</v>
      </c>
      <c r="G37" s="17"/>
      <c r="H37" s="15" t="s">
        <v>16</v>
      </c>
      <c r="I37" s="15">
        <f t="shared" si="0"/>
        <v>0</v>
      </c>
      <c r="J37" s="15">
        <f t="shared" si="1"/>
        <v>0</v>
      </c>
      <c r="K37" s="15">
        <f t="shared" si="2"/>
        <v>0</v>
      </c>
      <c r="L37" s="44"/>
      <c r="M37" s="44"/>
      <c r="N37" s="44"/>
      <c r="O37" s="44"/>
      <c r="P37" s="44"/>
      <c r="Q37" s="47"/>
    </row>
    <row r="38" spans="1:17" x14ac:dyDescent="0.25">
      <c r="A38" s="13" t="s">
        <v>33</v>
      </c>
      <c r="B38" s="16"/>
      <c r="C38" s="17"/>
      <c r="D38" s="15" t="s">
        <v>15</v>
      </c>
      <c r="E38" s="17"/>
      <c r="F38" s="15" t="s">
        <v>15</v>
      </c>
      <c r="G38" s="17"/>
      <c r="H38" s="15" t="s">
        <v>16</v>
      </c>
      <c r="I38" s="15">
        <f t="shared" si="0"/>
        <v>0</v>
      </c>
      <c r="J38" s="15">
        <f t="shared" si="1"/>
        <v>0</v>
      </c>
      <c r="K38" s="15">
        <f t="shared" si="2"/>
        <v>0</v>
      </c>
      <c r="L38" s="44"/>
      <c r="M38" s="44"/>
      <c r="N38" s="44"/>
      <c r="O38" s="44"/>
      <c r="P38" s="44"/>
      <c r="Q38" s="47"/>
    </row>
    <row r="39" spans="1:17" x14ac:dyDescent="0.25">
      <c r="A39" s="13" t="s">
        <v>34</v>
      </c>
      <c r="B39" s="16"/>
      <c r="C39" s="17"/>
      <c r="D39" s="15" t="s">
        <v>15</v>
      </c>
      <c r="E39" s="17"/>
      <c r="F39" s="15" t="s">
        <v>15</v>
      </c>
      <c r="G39" s="17"/>
      <c r="H39" s="15" t="s">
        <v>16</v>
      </c>
      <c r="I39" s="15">
        <f t="shared" si="0"/>
        <v>0</v>
      </c>
      <c r="J39" s="15">
        <f t="shared" si="1"/>
        <v>0</v>
      </c>
      <c r="K39" s="15">
        <f t="shared" si="2"/>
        <v>0</v>
      </c>
      <c r="L39" s="44"/>
      <c r="M39" s="44"/>
      <c r="N39" s="44"/>
      <c r="O39" s="44"/>
      <c r="P39" s="44"/>
      <c r="Q39" s="47"/>
    </row>
    <row r="40" spans="1:17" x14ac:dyDescent="0.25">
      <c r="A40" s="13" t="s">
        <v>35</v>
      </c>
      <c r="B40" s="16"/>
      <c r="C40" s="17"/>
      <c r="D40" s="15" t="s">
        <v>15</v>
      </c>
      <c r="E40" s="17"/>
      <c r="F40" s="15" t="s">
        <v>15</v>
      </c>
      <c r="G40" s="17"/>
      <c r="H40" s="15" t="s">
        <v>16</v>
      </c>
      <c r="I40" s="15">
        <f t="shared" si="0"/>
        <v>0</v>
      </c>
      <c r="J40" s="15">
        <f t="shared" si="1"/>
        <v>0</v>
      </c>
      <c r="K40" s="15">
        <f t="shared" si="2"/>
        <v>0</v>
      </c>
      <c r="L40" s="44"/>
      <c r="M40" s="44"/>
      <c r="N40" s="44"/>
      <c r="O40" s="44"/>
      <c r="P40" s="44"/>
      <c r="Q40" s="47"/>
    </row>
    <row r="41" spans="1:17" x14ac:dyDescent="0.25">
      <c r="A41" s="13" t="s">
        <v>36</v>
      </c>
      <c r="B41" s="16"/>
      <c r="C41" s="17"/>
      <c r="D41" s="15" t="s">
        <v>15</v>
      </c>
      <c r="E41" s="17"/>
      <c r="F41" s="15" t="s">
        <v>15</v>
      </c>
      <c r="G41" s="17"/>
      <c r="H41" s="15" t="s">
        <v>16</v>
      </c>
      <c r="I41" s="15">
        <f t="shared" si="0"/>
        <v>0</v>
      </c>
      <c r="J41" s="15">
        <f t="shared" si="1"/>
        <v>0</v>
      </c>
      <c r="K41" s="15">
        <f t="shared" si="2"/>
        <v>0</v>
      </c>
      <c r="L41" s="44"/>
      <c r="M41" s="44"/>
      <c r="N41" s="44"/>
      <c r="O41" s="44"/>
      <c r="P41" s="44"/>
      <c r="Q41" s="47"/>
    </row>
    <row r="42" spans="1:17" x14ac:dyDescent="0.25">
      <c r="A42" s="13" t="s">
        <v>37</v>
      </c>
      <c r="B42" s="16"/>
      <c r="C42" s="17"/>
      <c r="D42" s="15" t="s">
        <v>15</v>
      </c>
      <c r="E42" s="17"/>
      <c r="F42" s="15" t="s">
        <v>15</v>
      </c>
      <c r="G42" s="17"/>
      <c r="H42" s="15" t="s">
        <v>16</v>
      </c>
      <c r="I42" s="15">
        <f t="shared" si="0"/>
        <v>0</v>
      </c>
      <c r="J42" s="15">
        <f t="shared" si="1"/>
        <v>0</v>
      </c>
      <c r="K42" s="15">
        <f t="shared" si="2"/>
        <v>0</v>
      </c>
      <c r="L42" s="44"/>
      <c r="M42" s="44"/>
      <c r="N42" s="44"/>
      <c r="O42" s="44"/>
      <c r="P42" s="44"/>
      <c r="Q42" s="47"/>
    </row>
    <row r="43" spans="1:17" x14ac:dyDescent="0.25">
      <c r="A43" s="13" t="s">
        <v>38</v>
      </c>
      <c r="B43" s="16"/>
      <c r="C43" s="17"/>
      <c r="D43" s="15" t="s">
        <v>15</v>
      </c>
      <c r="E43" s="17"/>
      <c r="F43" s="15" t="s">
        <v>15</v>
      </c>
      <c r="G43" s="17"/>
      <c r="H43" s="15" t="s">
        <v>16</v>
      </c>
      <c r="I43" s="15">
        <f t="shared" si="0"/>
        <v>0</v>
      </c>
      <c r="J43" s="15">
        <f t="shared" si="1"/>
        <v>0</v>
      </c>
      <c r="K43" s="15">
        <f t="shared" si="2"/>
        <v>0</v>
      </c>
      <c r="L43" s="44"/>
      <c r="M43" s="44"/>
      <c r="N43" s="44"/>
      <c r="O43" s="44"/>
      <c r="P43" s="44"/>
      <c r="Q43" s="47"/>
    </row>
    <row r="44" spans="1:17" x14ac:dyDescent="0.25">
      <c r="A44" s="13" t="s">
        <v>39</v>
      </c>
      <c r="B44" s="16"/>
      <c r="C44" s="17"/>
      <c r="D44" s="15" t="s">
        <v>15</v>
      </c>
      <c r="E44" s="17"/>
      <c r="F44" s="15" t="s">
        <v>15</v>
      </c>
      <c r="G44" s="17"/>
      <c r="H44" s="15" t="s">
        <v>16</v>
      </c>
      <c r="I44" s="15">
        <f t="shared" si="0"/>
        <v>0</v>
      </c>
      <c r="J44" s="15">
        <f t="shared" si="1"/>
        <v>0</v>
      </c>
      <c r="K44" s="15">
        <f t="shared" si="2"/>
        <v>0</v>
      </c>
      <c r="L44" s="44"/>
      <c r="M44" s="44"/>
      <c r="N44" s="44"/>
      <c r="O44" s="44"/>
      <c r="P44" s="44"/>
      <c r="Q44" s="47"/>
    </row>
    <row r="45" spans="1:17" x14ac:dyDescent="0.25">
      <c r="A45" s="13" t="s">
        <v>40</v>
      </c>
      <c r="B45" s="16"/>
      <c r="C45" s="17"/>
      <c r="D45" s="15" t="s">
        <v>15</v>
      </c>
      <c r="E45" s="17"/>
      <c r="F45" s="15" t="s">
        <v>15</v>
      </c>
      <c r="G45" s="17"/>
      <c r="H45" s="15" t="s">
        <v>16</v>
      </c>
      <c r="I45" s="15">
        <f t="shared" si="0"/>
        <v>0</v>
      </c>
      <c r="J45" s="15">
        <f t="shared" si="1"/>
        <v>0</v>
      </c>
      <c r="K45" s="15">
        <f t="shared" si="2"/>
        <v>0</v>
      </c>
      <c r="L45" s="44"/>
      <c r="M45" s="44"/>
      <c r="N45" s="44"/>
      <c r="O45" s="44"/>
      <c r="P45" s="44"/>
      <c r="Q45" s="46"/>
    </row>
    <row r="46" spans="1:17" x14ac:dyDescent="0.25">
      <c r="A46" s="13" t="s">
        <v>41</v>
      </c>
      <c r="B46" s="16"/>
      <c r="C46" s="17"/>
      <c r="D46" s="15" t="s">
        <v>15</v>
      </c>
      <c r="E46" s="17"/>
      <c r="F46" s="15" t="s">
        <v>15</v>
      </c>
      <c r="G46" s="17"/>
      <c r="H46" s="15" t="s">
        <v>16</v>
      </c>
      <c r="I46" s="15">
        <f t="shared" si="0"/>
        <v>0</v>
      </c>
      <c r="J46" s="15">
        <f t="shared" si="1"/>
        <v>0</v>
      </c>
      <c r="K46" s="15">
        <f t="shared" si="2"/>
        <v>0</v>
      </c>
      <c r="L46" s="44"/>
      <c r="M46" s="44"/>
      <c r="N46" s="44"/>
      <c r="O46" s="44"/>
      <c r="P46" s="20" t="s">
        <v>17</v>
      </c>
      <c r="Q46" s="16"/>
    </row>
    <row r="47" spans="1:17" s="32" customFormat="1" ht="12.6" customHeight="1" x14ac:dyDescent="0.2">
      <c r="A47" s="31"/>
      <c r="E47" s="33" t="s">
        <v>42</v>
      </c>
      <c r="F47" s="34"/>
      <c r="G47" s="35">
        <f>SUM(I22:I46)</f>
        <v>2.9490439999999998</v>
      </c>
      <c r="H47" s="39" t="s">
        <v>56</v>
      </c>
      <c r="L47" s="37"/>
    </row>
    <row r="48" spans="1:17" s="32" customFormat="1" ht="12.6" customHeight="1" x14ac:dyDescent="0.2">
      <c r="A48" s="31"/>
      <c r="E48" s="33" t="s">
        <v>43</v>
      </c>
      <c r="F48" s="34"/>
      <c r="G48" s="36">
        <f>IF(SUMIF(L22:L46,0.5,J22:J46)+SUMIF(M22:M46,0.5,J22:J46) + SUMIF(N22:N46,0.5,K22:K46)+SUMIF(O22:O46,0.5,K22:K46)&gt;0,(SUMIF(L22:L46,0.5,J22:J46)+SUMIF(M22:M46,0.5,J22:J46) + SUMIF(N22:N46,0.5,K22:K46)+SUMIF(O22:O46,0.5,K22:K46))*1.1/1000+1,(SUMIF(L22:L46,0.5,J22:J46)+SUMIF(M22:M46,0.5,J22:J46) + SUMIF(N22:N46,0.5,K22:K46)+SUMIF(O22:O46,0.5,K22:K46))*1.1/1000)</f>
        <v>0</v>
      </c>
      <c r="H48" s="39" t="s">
        <v>44</v>
      </c>
      <c r="L48" s="37" t="s">
        <v>53</v>
      </c>
      <c r="M48" s="38"/>
      <c r="N48" s="38"/>
    </row>
    <row r="49" spans="1:17" s="32" customFormat="1" ht="12.6" customHeight="1" x14ac:dyDescent="0.2">
      <c r="A49" s="31"/>
      <c r="E49" s="33" t="s">
        <v>45</v>
      </c>
      <c r="F49" s="34"/>
      <c r="G49" s="36">
        <f>IF(SUMIF(L22:L46,1,J22:J46)+SUMIF(M22:M46,1,J22:J46) + SUMIF(N22:N46,1,K22:K46)+SUMIF(O22:O46,1,K22:K46)&gt;0,(SUMIF(L22:L46,1,J22:J46)+SUMIF(M22:M46,1,J22:J46) + SUMIF(N22:N46,1,K22:K46)+SUMIF(O22:O46,1,K22:K46))*1.1/1000+1,(SUMIF(L22:L46,1,J22:J46)+SUMIF(M22:M46,1,J22:J46) + SUMIF(N22:N46,1,K22:K46)+SUMIF(O22:O46,1,K22:K46))*1.1/1000)</f>
        <v>10.1058</v>
      </c>
      <c r="H49" s="39" t="s">
        <v>44</v>
      </c>
      <c r="L49" s="37" t="s">
        <v>53</v>
      </c>
      <c r="N49" s="37"/>
      <c r="O49" s="37"/>
      <c r="P49" s="37"/>
      <c r="Q49" s="37"/>
    </row>
    <row r="50" spans="1:17" s="32" customFormat="1" ht="12.6" customHeight="1" x14ac:dyDescent="0.2">
      <c r="A50" s="31"/>
      <c r="E50" s="33" t="s">
        <v>46</v>
      </c>
      <c r="F50" s="34"/>
      <c r="G50" s="36">
        <f>IF((SUMIF(L22:L46,2,J22:J46)+SUMIF(M22:M46,2,J22:J46) + SUMIF(N22:N46,2,K22:K46)+SUMIF(O22:O46,2,K22:K46))&gt;0,(SUMIF(L22:L46,2,J22:J46)+SUMIF(M22:M46,2,J22:J46) + SUMIF(N22:N46,2,K22:K46)+SUMIF(O22:O46,2,K22:K46))*1.1/1000+1,(SUMIF(L22:L46,2,J22:J46)+SUMIF(M22:M46,2,J22:J46) + SUMIF(N22:N46,2,K22:K46)+SUMIF(O22:O46,2,K22:K46))*1.1/1000)</f>
        <v>4.5200000000000005</v>
      </c>
      <c r="H50" s="39" t="s">
        <v>44</v>
      </c>
      <c r="L50" s="37" t="s">
        <v>53</v>
      </c>
      <c r="M50" s="37"/>
      <c r="N50" s="38"/>
    </row>
    <row r="51" spans="1:17" x14ac:dyDescent="0.25">
      <c r="A51" s="1"/>
      <c r="B51" t="s">
        <v>47</v>
      </c>
    </row>
    <row r="52" spans="1:17" s="26" customFormat="1" x14ac:dyDescent="0.25">
      <c r="A52" s="21" t="s">
        <v>14</v>
      </c>
      <c r="B52" s="22" t="s">
        <v>54</v>
      </c>
      <c r="C52" s="23">
        <v>505</v>
      </c>
      <c r="D52" s="23" t="s">
        <v>15</v>
      </c>
      <c r="E52" s="23">
        <v>200</v>
      </c>
      <c r="F52" s="23" t="s">
        <v>15</v>
      </c>
      <c r="G52" s="23">
        <v>4</v>
      </c>
      <c r="H52" s="23" t="s">
        <v>16</v>
      </c>
      <c r="I52" s="23">
        <f>(C52*E52)*G52/1000000</f>
        <v>0.40400000000000003</v>
      </c>
      <c r="J52" s="23"/>
      <c r="K52" s="23"/>
      <c r="L52" s="24">
        <v>1</v>
      </c>
      <c r="M52" s="24"/>
      <c r="N52" s="24">
        <v>1</v>
      </c>
      <c r="O52" s="24">
        <v>1</v>
      </c>
      <c r="P52" s="25" t="s">
        <v>17</v>
      </c>
      <c r="Q52" s="22"/>
    </row>
    <row r="53" spans="1:17" s="29" customFormat="1" x14ac:dyDescent="0.25">
      <c r="A53" s="27"/>
      <c r="B53" s="28" t="s">
        <v>90</v>
      </c>
    </row>
    <row r="54" spans="1:17" s="29" customFormat="1" x14ac:dyDescent="0.25">
      <c r="A54" s="27"/>
      <c r="B54" s="28" t="s">
        <v>48</v>
      </c>
    </row>
    <row r="55" spans="1:17" ht="4.9000000000000004" customHeight="1" x14ac:dyDescent="0.25">
      <c r="A55" s="1"/>
    </row>
    <row r="56" spans="1:17" ht="13.9" customHeight="1" x14ac:dyDescent="0.25">
      <c r="A56" s="1"/>
      <c r="B56" s="30" t="s">
        <v>55</v>
      </c>
      <c r="C56" s="108" t="s">
        <v>91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1:17" ht="13.9" customHeight="1" x14ac:dyDescent="0.25">
      <c r="A57" s="1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1:17" ht="15.75" x14ac:dyDescent="0.25">
      <c r="A58" s="1"/>
      <c r="B58" s="112" t="s">
        <v>60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ht="15.75" x14ac:dyDescent="0.25">
      <c r="A59" s="1"/>
      <c r="B59" s="113" t="s">
        <v>49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1:17" x14ac:dyDescent="0.25">
      <c r="A60" s="1"/>
      <c r="B60" s="104" t="s">
        <v>67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</sheetData>
  <mergeCells count="35">
    <mergeCell ref="B60:Q60"/>
    <mergeCell ref="P19:P20"/>
    <mergeCell ref="B2:L3"/>
    <mergeCell ref="C56:Q57"/>
    <mergeCell ref="G20:H20"/>
    <mergeCell ref="B21:Q21"/>
    <mergeCell ref="B58:Q58"/>
    <mergeCell ref="B59:Q59"/>
    <mergeCell ref="M17:P18"/>
    <mergeCell ref="B19:B20"/>
    <mergeCell ref="C19:D19"/>
    <mergeCell ref="E19:F19"/>
    <mergeCell ref="G19:H19"/>
    <mergeCell ref="L19:O19"/>
    <mergeCell ref="B11:F11"/>
    <mergeCell ref="G11:L11"/>
    <mergeCell ref="M11:Q11"/>
    <mergeCell ref="C20:D20"/>
    <mergeCell ref="E20:F20"/>
    <mergeCell ref="B12:F12"/>
    <mergeCell ref="G12:L12"/>
    <mergeCell ref="M12:Q12"/>
    <mergeCell ref="B13:F13"/>
    <mergeCell ref="G13:L15"/>
    <mergeCell ref="M13:Q15"/>
    <mergeCell ref="B14:F14"/>
    <mergeCell ref="B15:F15"/>
    <mergeCell ref="G5:L6"/>
    <mergeCell ref="M5:Q6"/>
    <mergeCell ref="G7:L8"/>
    <mergeCell ref="M7:Q8"/>
    <mergeCell ref="B9:F9"/>
    <mergeCell ref="G9:L10"/>
    <mergeCell ref="M9:Q10"/>
    <mergeCell ref="B10:F10"/>
  </mergeCells>
  <dataValidations count="3">
    <dataValidation allowBlank="1" showErrorMessage="1" promptTitle="Posloupnost hranění" prompt="y - x: hranit nejdříve napříč léty (y), následně po létech (x)_x000a__x000a_x - y: hranit nejdříve po létech (x), následně napříč léty (y)" sqref="M17:P18"/>
    <dataValidation type="list" allowBlank="1" showInputMessage="1" showErrorMessage="1" sqref="P22:P46">
      <formula1>"x - y,y - x"</formula1>
    </dataValidation>
    <dataValidation type="list" allowBlank="1" showInputMessage="1" showErrorMessage="1" sqref="L22:O46">
      <formula1>"0,0,5,1,2"</formula1>
    </dataValidation>
  </dataValidations>
  <hyperlinks>
    <hyperlink ref="B12" r:id="rId1"/>
  </hyperlinks>
  <pageMargins left="0" right="0" top="0" bottom="0" header="0" footer="0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zoomScaleNormal="100" workbookViewId="0">
      <selection activeCell="C32" sqref="C32"/>
    </sheetView>
  </sheetViews>
  <sheetFormatPr defaultRowHeight="15" x14ac:dyDescent="0.25"/>
  <cols>
    <col min="1" max="1" width="3.28515625" customWidth="1"/>
    <col min="2" max="2" width="22.42578125" customWidth="1"/>
    <col min="3" max="3" width="7.140625" customWidth="1"/>
    <col min="4" max="4" width="5.140625" customWidth="1"/>
    <col min="5" max="5" width="7.140625" customWidth="1"/>
    <col min="6" max="6" width="4.7109375" customWidth="1"/>
    <col min="7" max="7" width="5.5703125" customWidth="1"/>
    <col min="8" max="8" width="3" customWidth="1"/>
    <col min="9" max="11" width="2.28515625" hidden="1" customWidth="1"/>
    <col min="12" max="15" width="5.85546875" customWidth="1"/>
    <col min="16" max="16" width="7.5703125" hidden="1" customWidth="1"/>
    <col min="17" max="17" width="18.85546875" customWidth="1"/>
    <col min="18" max="18" width="0.85546875" customWidth="1"/>
  </cols>
  <sheetData>
    <row r="1" spans="1:19" ht="9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45" customHeight="1" x14ac:dyDescent="0.25">
      <c r="A2" s="1"/>
      <c r="B2" s="107" t="s">
        <v>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N2" s="18"/>
    </row>
    <row r="3" spans="1:19" ht="14.4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8"/>
      <c r="O3" s="19" t="s">
        <v>0</v>
      </c>
      <c r="Q3" s="41"/>
    </row>
    <row r="4" spans="1:19" ht="9.6" customHeight="1" thickBot="1" x14ac:dyDescent="0.3">
      <c r="A4" s="1"/>
      <c r="M4" s="40"/>
      <c r="N4" s="40"/>
      <c r="O4" s="40"/>
      <c r="P4" s="40"/>
      <c r="Q4" s="40"/>
    </row>
    <row r="5" spans="1:19" x14ac:dyDescent="0.25">
      <c r="A5" s="1"/>
      <c r="B5" s="2"/>
      <c r="C5" s="3"/>
      <c r="D5" s="3"/>
      <c r="E5" s="3"/>
      <c r="F5" s="4"/>
      <c r="G5" s="57" t="s">
        <v>1</v>
      </c>
      <c r="H5" s="58"/>
      <c r="I5" s="58"/>
      <c r="J5" s="58"/>
      <c r="K5" s="58"/>
      <c r="L5" s="58"/>
      <c r="M5" s="61" t="s">
        <v>68</v>
      </c>
      <c r="N5" s="61"/>
      <c r="O5" s="61"/>
      <c r="P5" s="61"/>
      <c r="Q5" s="62"/>
    </row>
    <row r="6" spans="1:19" x14ac:dyDescent="0.25">
      <c r="A6" s="1"/>
      <c r="B6" s="5"/>
      <c r="C6" s="6"/>
      <c r="D6" s="6"/>
      <c r="E6" s="6"/>
      <c r="F6" s="7"/>
      <c r="G6" s="59"/>
      <c r="H6" s="60"/>
      <c r="I6" s="60"/>
      <c r="J6" s="60"/>
      <c r="K6" s="60"/>
      <c r="L6" s="60"/>
      <c r="M6" s="63"/>
      <c r="N6" s="63"/>
      <c r="O6" s="63"/>
      <c r="P6" s="63"/>
      <c r="Q6" s="64"/>
    </row>
    <row r="7" spans="1:19" x14ac:dyDescent="0.25">
      <c r="A7" s="1"/>
      <c r="B7" s="5"/>
      <c r="C7" s="6"/>
      <c r="D7" s="6"/>
      <c r="E7" s="6"/>
      <c r="F7" s="7"/>
      <c r="G7" s="65" t="s">
        <v>2</v>
      </c>
      <c r="H7" s="66"/>
      <c r="I7" s="66"/>
      <c r="J7" s="66"/>
      <c r="K7" s="66"/>
      <c r="L7" s="66"/>
      <c r="M7" s="67"/>
      <c r="N7" s="67"/>
      <c r="O7" s="67"/>
      <c r="P7" s="67"/>
      <c r="Q7" s="68"/>
    </row>
    <row r="8" spans="1:19" x14ac:dyDescent="0.25">
      <c r="A8" s="1"/>
      <c r="B8" s="5"/>
      <c r="C8" s="6"/>
      <c r="D8" s="6"/>
      <c r="E8" s="6"/>
      <c r="F8" s="7"/>
      <c r="G8" s="59"/>
      <c r="H8" s="60"/>
      <c r="I8" s="60"/>
      <c r="J8" s="60"/>
      <c r="K8" s="60"/>
      <c r="L8" s="60"/>
      <c r="M8" s="63"/>
      <c r="N8" s="63"/>
      <c r="O8" s="63"/>
      <c r="P8" s="63"/>
      <c r="Q8" s="64"/>
    </row>
    <row r="9" spans="1:19" x14ac:dyDescent="0.25">
      <c r="A9" s="1"/>
      <c r="B9" s="69"/>
      <c r="C9" s="70"/>
      <c r="D9" s="70"/>
      <c r="E9" s="70"/>
      <c r="F9" s="71"/>
      <c r="G9" s="65" t="s">
        <v>3</v>
      </c>
      <c r="H9" s="66"/>
      <c r="I9" s="66"/>
      <c r="J9" s="66"/>
      <c r="K9" s="66"/>
      <c r="L9" s="66"/>
      <c r="M9" s="72"/>
      <c r="N9" s="67"/>
      <c r="O9" s="67"/>
      <c r="P9" s="67"/>
      <c r="Q9" s="68"/>
    </row>
    <row r="10" spans="1:19" x14ac:dyDescent="0.25">
      <c r="A10" s="1"/>
      <c r="B10" s="73"/>
      <c r="C10" s="74"/>
      <c r="D10" s="74"/>
      <c r="E10" s="74"/>
      <c r="F10" s="75"/>
      <c r="G10" s="59"/>
      <c r="H10" s="60"/>
      <c r="I10" s="60"/>
      <c r="J10" s="60"/>
      <c r="K10" s="60"/>
      <c r="L10" s="60"/>
      <c r="M10" s="63"/>
      <c r="N10" s="63"/>
      <c r="O10" s="63"/>
      <c r="P10" s="63"/>
      <c r="Q10" s="64"/>
    </row>
    <row r="11" spans="1:19" ht="14.45" customHeight="1" x14ac:dyDescent="0.25">
      <c r="A11" s="1"/>
      <c r="B11" s="86" t="s">
        <v>64</v>
      </c>
      <c r="C11" s="82"/>
      <c r="D11" s="82"/>
      <c r="E11" s="82"/>
      <c r="F11" s="83"/>
      <c r="G11" s="59" t="s">
        <v>4</v>
      </c>
      <c r="H11" s="84"/>
      <c r="I11" s="84"/>
      <c r="J11" s="84"/>
      <c r="K11" s="84"/>
      <c r="L11" s="84"/>
      <c r="M11" s="76"/>
      <c r="N11" s="77"/>
      <c r="O11" s="77"/>
      <c r="P11" s="77"/>
      <c r="Q11" s="78"/>
    </row>
    <row r="12" spans="1:19" ht="14.45" customHeight="1" x14ac:dyDescent="0.25">
      <c r="A12" s="1"/>
      <c r="B12" s="81" t="s">
        <v>63</v>
      </c>
      <c r="C12" s="82"/>
      <c r="D12" s="82"/>
      <c r="E12" s="82"/>
      <c r="F12" s="83"/>
      <c r="G12" s="59" t="s">
        <v>5</v>
      </c>
      <c r="H12" s="84"/>
      <c r="I12" s="84"/>
      <c r="J12" s="84"/>
      <c r="K12" s="84"/>
      <c r="L12" s="84"/>
      <c r="M12" s="85"/>
      <c r="N12" s="77"/>
      <c r="O12" s="77"/>
      <c r="P12" s="77"/>
      <c r="Q12" s="78"/>
    </row>
    <row r="13" spans="1:19" ht="14.45" customHeight="1" x14ac:dyDescent="0.25">
      <c r="A13" s="1"/>
      <c r="B13" s="86" t="s">
        <v>65</v>
      </c>
      <c r="C13" s="82"/>
      <c r="D13" s="82"/>
      <c r="E13" s="82"/>
      <c r="F13" s="83"/>
      <c r="G13" s="87" t="s">
        <v>6</v>
      </c>
      <c r="H13" s="88"/>
      <c r="I13" s="88"/>
      <c r="J13" s="88"/>
      <c r="K13" s="88"/>
      <c r="L13" s="88"/>
      <c r="M13" s="92" t="s">
        <v>73</v>
      </c>
      <c r="N13" s="92"/>
      <c r="O13" s="92"/>
      <c r="P13" s="92"/>
      <c r="Q13" s="93"/>
    </row>
    <row r="14" spans="1:19" ht="14.45" customHeight="1" x14ac:dyDescent="0.25">
      <c r="A14" s="1"/>
      <c r="B14" s="98" t="s">
        <v>50</v>
      </c>
      <c r="C14" s="99"/>
      <c r="D14" s="99"/>
      <c r="E14" s="99"/>
      <c r="F14" s="100"/>
      <c r="G14" s="89"/>
      <c r="H14" s="88"/>
      <c r="I14" s="88"/>
      <c r="J14" s="88"/>
      <c r="K14" s="88"/>
      <c r="L14" s="88"/>
      <c r="M14" s="94"/>
      <c r="N14" s="94"/>
      <c r="O14" s="94"/>
      <c r="P14" s="94"/>
      <c r="Q14" s="95"/>
    </row>
    <row r="15" spans="1:19" ht="15.75" thickBot="1" x14ac:dyDescent="0.3">
      <c r="A15" s="1"/>
      <c r="B15" s="101" t="s">
        <v>66</v>
      </c>
      <c r="C15" s="102"/>
      <c r="D15" s="102"/>
      <c r="E15" s="102"/>
      <c r="F15" s="103"/>
      <c r="G15" s="90"/>
      <c r="H15" s="91"/>
      <c r="I15" s="91"/>
      <c r="J15" s="91"/>
      <c r="K15" s="91"/>
      <c r="L15" s="91"/>
      <c r="M15" s="96"/>
      <c r="N15" s="96"/>
      <c r="O15" s="96"/>
      <c r="P15" s="96"/>
      <c r="Q15" s="97"/>
    </row>
    <row r="16" spans="1:19" ht="3" customHeight="1" x14ac:dyDescent="0.25">
      <c r="A16" s="1"/>
    </row>
    <row r="17" spans="1:17" ht="3" customHeight="1" x14ac:dyDescent="0.25">
      <c r="A17" s="1"/>
      <c r="B17" s="8"/>
      <c r="C17" s="8"/>
      <c r="D17" s="8"/>
      <c r="G17" s="9"/>
      <c r="L17" s="10"/>
      <c r="M17" s="114"/>
      <c r="N17" s="114"/>
      <c r="O17" s="114"/>
      <c r="P17" s="114"/>
    </row>
    <row r="18" spans="1:17" ht="3" customHeight="1" x14ac:dyDescent="0.25">
      <c r="A18" s="1"/>
      <c r="B18" s="11"/>
      <c r="C18" s="11"/>
      <c r="D18" s="11"/>
      <c r="G18" s="9"/>
      <c r="L18" s="12"/>
      <c r="M18" s="115"/>
      <c r="N18" s="115"/>
      <c r="O18" s="115"/>
      <c r="P18" s="115"/>
    </row>
    <row r="19" spans="1:17" ht="14.45" customHeight="1" x14ac:dyDescent="0.25">
      <c r="A19" s="1"/>
      <c r="B19" s="105" t="s">
        <v>51</v>
      </c>
      <c r="C19" s="117" t="s">
        <v>57</v>
      </c>
      <c r="D19" s="118"/>
      <c r="E19" s="117" t="s">
        <v>58</v>
      </c>
      <c r="F19" s="118"/>
      <c r="G19" s="117" t="s">
        <v>7</v>
      </c>
      <c r="H19" s="118"/>
      <c r="I19" s="48"/>
      <c r="J19" s="48"/>
      <c r="K19" s="48"/>
      <c r="L19" s="117" t="s">
        <v>8</v>
      </c>
      <c r="M19" s="119"/>
      <c r="N19" s="119"/>
      <c r="O19" s="118"/>
      <c r="P19" s="105" t="s">
        <v>9</v>
      </c>
      <c r="Q19" s="49" t="s">
        <v>61</v>
      </c>
    </row>
    <row r="20" spans="1:17" x14ac:dyDescent="0.25">
      <c r="A20" s="1"/>
      <c r="B20" s="116"/>
      <c r="C20" s="79" t="s">
        <v>10</v>
      </c>
      <c r="D20" s="80"/>
      <c r="E20" s="79" t="s">
        <v>11</v>
      </c>
      <c r="F20" s="80"/>
      <c r="G20" s="79" t="s">
        <v>59</v>
      </c>
      <c r="H20" s="80"/>
      <c r="I20" s="50"/>
      <c r="J20" s="50"/>
      <c r="K20" s="50"/>
      <c r="L20" s="55" t="s">
        <v>12</v>
      </c>
      <c r="M20" s="52" t="s">
        <v>12</v>
      </c>
      <c r="N20" s="52" t="s">
        <v>13</v>
      </c>
      <c r="O20" s="56" t="s">
        <v>13</v>
      </c>
      <c r="P20" s="106"/>
      <c r="Q20" s="54" t="s">
        <v>62</v>
      </c>
    </row>
    <row r="21" spans="1:17" x14ac:dyDescent="0.25">
      <c r="A21" s="1"/>
      <c r="B21" s="109" t="s">
        <v>88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x14ac:dyDescent="0.25">
      <c r="A22" s="13" t="s">
        <v>14</v>
      </c>
      <c r="B22" s="43" t="s">
        <v>72</v>
      </c>
      <c r="C22" s="14">
        <v>720</v>
      </c>
      <c r="D22" s="15" t="s">
        <v>15</v>
      </c>
      <c r="E22" s="14">
        <v>596</v>
      </c>
      <c r="F22" s="15" t="s">
        <v>15</v>
      </c>
      <c r="G22" s="14">
        <v>1</v>
      </c>
      <c r="H22" s="15" t="s">
        <v>16</v>
      </c>
      <c r="I22" s="15">
        <f t="shared" ref="I22:I46" si="0">(C22*E22)*G22/1000000</f>
        <v>0.42912</v>
      </c>
      <c r="J22" s="15">
        <f t="shared" ref="J22:J46" si="1">C22*G22</f>
        <v>720</v>
      </c>
      <c r="K22" s="15">
        <f t="shared" ref="K22:K46" si="2">E22*G22</f>
        <v>596</v>
      </c>
      <c r="L22" s="44">
        <v>1</v>
      </c>
      <c r="M22" s="44">
        <v>1</v>
      </c>
      <c r="N22" s="44">
        <v>1</v>
      </c>
      <c r="O22" s="44">
        <v>1</v>
      </c>
      <c r="P22" s="44"/>
      <c r="Q22" s="45" t="s">
        <v>75</v>
      </c>
    </row>
    <row r="23" spans="1:17" x14ac:dyDescent="0.25">
      <c r="A23" s="13" t="s">
        <v>18</v>
      </c>
      <c r="B23" s="43" t="s">
        <v>83</v>
      </c>
      <c r="C23" s="17">
        <v>796</v>
      </c>
      <c r="D23" s="15" t="s">
        <v>15</v>
      </c>
      <c r="E23" s="17">
        <v>297</v>
      </c>
      <c r="F23" s="15" t="s">
        <v>15</v>
      </c>
      <c r="G23" s="17">
        <v>2</v>
      </c>
      <c r="H23" s="15" t="s">
        <v>16</v>
      </c>
      <c r="I23" s="15">
        <f t="shared" si="0"/>
        <v>0.47282400000000002</v>
      </c>
      <c r="J23" s="15">
        <f t="shared" si="1"/>
        <v>1592</v>
      </c>
      <c r="K23" s="15">
        <f t="shared" si="2"/>
        <v>594</v>
      </c>
      <c r="L23" s="44">
        <v>1</v>
      </c>
      <c r="M23" s="44">
        <v>1</v>
      </c>
      <c r="N23" s="44">
        <v>1</v>
      </c>
      <c r="O23" s="44">
        <v>1</v>
      </c>
      <c r="P23" s="44"/>
      <c r="Q23" s="45"/>
    </row>
    <row r="24" spans="1:17" x14ac:dyDescent="0.25">
      <c r="A24" s="13" t="s">
        <v>19</v>
      </c>
      <c r="B24" s="43"/>
      <c r="C24" s="17"/>
      <c r="D24" s="15" t="s">
        <v>15</v>
      </c>
      <c r="E24" s="17"/>
      <c r="F24" s="15" t="s">
        <v>15</v>
      </c>
      <c r="G24" s="17"/>
      <c r="H24" s="15" t="s">
        <v>16</v>
      </c>
      <c r="I24" s="15">
        <f t="shared" si="0"/>
        <v>0</v>
      </c>
      <c r="J24" s="15">
        <f t="shared" si="1"/>
        <v>0</v>
      </c>
      <c r="K24" s="15">
        <f t="shared" si="2"/>
        <v>0</v>
      </c>
      <c r="L24" s="44"/>
      <c r="M24" s="44"/>
      <c r="N24" s="44"/>
      <c r="O24" s="44"/>
      <c r="P24" s="44"/>
      <c r="Q24" s="45"/>
    </row>
    <row r="25" spans="1:17" x14ac:dyDescent="0.25">
      <c r="A25" s="13" t="s">
        <v>20</v>
      </c>
      <c r="B25" s="43"/>
      <c r="C25" s="17"/>
      <c r="D25" s="15" t="s">
        <v>15</v>
      </c>
      <c r="E25" s="17"/>
      <c r="F25" s="15" t="s">
        <v>15</v>
      </c>
      <c r="G25" s="17"/>
      <c r="H25" s="15" t="s">
        <v>16</v>
      </c>
      <c r="I25" s="15">
        <f t="shared" si="0"/>
        <v>0</v>
      </c>
      <c r="J25" s="15">
        <f t="shared" si="1"/>
        <v>0</v>
      </c>
      <c r="K25" s="15">
        <f t="shared" si="2"/>
        <v>0</v>
      </c>
      <c r="L25" s="44"/>
      <c r="M25" s="44"/>
      <c r="N25" s="44"/>
      <c r="O25" s="44"/>
      <c r="P25" s="44"/>
      <c r="Q25" s="45"/>
    </row>
    <row r="26" spans="1:17" x14ac:dyDescent="0.25">
      <c r="A26" s="13" t="s">
        <v>21</v>
      </c>
      <c r="B26" s="43"/>
      <c r="C26" s="17"/>
      <c r="D26" s="15" t="s">
        <v>15</v>
      </c>
      <c r="E26" s="17"/>
      <c r="F26" s="15" t="s">
        <v>15</v>
      </c>
      <c r="G26" s="17"/>
      <c r="H26" s="15" t="s">
        <v>16</v>
      </c>
      <c r="I26" s="15">
        <f t="shared" si="0"/>
        <v>0</v>
      </c>
      <c r="J26" s="15">
        <f t="shared" si="1"/>
        <v>0</v>
      </c>
      <c r="K26" s="15">
        <f t="shared" si="2"/>
        <v>0</v>
      </c>
      <c r="L26" s="44"/>
      <c r="M26" s="44"/>
      <c r="N26" s="44"/>
      <c r="O26" s="44"/>
      <c r="P26" s="44"/>
      <c r="Q26" s="45"/>
    </row>
    <row r="27" spans="1:17" x14ac:dyDescent="0.25">
      <c r="A27" s="13" t="s">
        <v>22</v>
      </c>
      <c r="B27" s="43"/>
      <c r="C27" s="17"/>
      <c r="D27" s="15" t="s">
        <v>15</v>
      </c>
      <c r="E27" s="17"/>
      <c r="F27" s="15" t="s">
        <v>15</v>
      </c>
      <c r="G27" s="17"/>
      <c r="H27" s="15" t="s">
        <v>16</v>
      </c>
      <c r="I27" s="15">
        <f t="shared" si="0"/>
        <v>0</v>
      </c>
      <c r="J27" s="15">
        <f t="shared" si="1"/>
        <v>0</v>
      </c>
      <c r="K27" s="15">
        <f t="shared" si="2"/>
        <v>0</v>
      </c>
      <c r="L27" s="44"/>
      <c r="M27" s="44"/>
      <c r="N27" s="44"/>
      <c r="O27" s="44"/>
      <c r="P27" s="44"/>
      <c r="Q27" s="45"/>
    </row>
    <row r="28" spans="1:17" x14ac:dyDescent="0.25">
      <c r="A28" s="13" t="s">
        <v>23</v>
      </c>
      <c r="B28" s="43"/>
      <c r="C28" s="17"/>
      <c r="D28" s="15" t="s">
        <v>15</v>
      </c>
      <c r="E28" s="17"/>
      <c r="F28" s="15" t="s">
        <v>15</v>
      </c>
      <c r="G28" s="17"/>
      <c r="H28" s="15" t="s">
        <v>16</v>
      </c>
      <c r="I28" s="15">
        <f t="shared" si="0"/>
        <v>0</v>
      </c>
      <c r="J28" s="15">
        <f t="shared" si="1"/>
        <v>0</v>
      </c>
      <c r="K28" s="15">
        <f t="shared" si="2"/>
        <v>0</v>
      </c>
      <c r="L28" s="44"/>
      <c r="M28" s="44"/>
      <c r="N28" s="44"/>
      <c r="O28" s="44"/>
      <c r="P28" s="44"/>
      <c r="Q28" s="45"/>
    </row>
    <row r="29" spans="1:17" x14ac:dyDescent="0.25">
      <c r="A29" s="13" t="s">
        <v>24</v>
      </c>
      <c r="B29" s="43"/>
      <c r="C29" s="17"/>
      <c r="D29" s="15" t="s">
        <v>15</v>
      </c>
      <c r="E29" s="17"/>
      <c r="F29" s="15" t="s">
        <v>15</v>
      </c>
      <c r="G29" s="17"/>
      <c r="H29" s="15" t="s">
        <v>16</v>
      </c>
      <c r="I29" s="15">
        <f t="shared" si="0"/>
        <v>0</v>
      </c>
      <c r="J29" s="15">
        <f t="shared" si="1"/>
        <v>0</v>
      </c>
      <c r="K29" s="15">
        <f t="shared" si="2"/>
        <v>0</v>
      </c>
      <c r="L29" s="44"/>
      <c r="M29" s="44"/>
      <c r="N29" s="44"/>
      <c r="O29" s="44"/>
      <c r="P29" s="44"/>
      <c r="Q29" s="45"/>
    </row>
    <row r="30" spans="1:17" x14ac:dyDescent="0.25">
      <c r="A30" s="13" t="s">
        <v>25</v>
      </c>
      <c r="B30" s="16"/>
      <c r="C30" s="17"/>
      <c r="D30" s="15" t="s">
        <v>15</v>
      </c>
      <c r="E30" s="17"/>
      <c r="F30" s="15" t="s">
        <v>15</v>
      </c>
      <c r="G30" s="17"/>
      <c r="H30" s="15" t="s">
        <v>16</v>
      </c>
      <c r="I30" s="15">
        <f t="shared" si="0"/>
        <v>0</v>
      </c>
      <c r="J30" s="15">
        <f t="shared" si="1"/>
        <v>0</v>
      </c>
      <c r="K30" s="15">
        <f t="shared" si="2"/>
        <v>0</v>
      </c>
      <c r="L30" s="44"/>
      <c r="M30" s="44"/>
      <c r="N30" s="44"/>
      <c r="O30" s="44"/>
      <c r="P30" s="44"/>
      <c r="Q30" s="45"/>
    </row>
    <row r="31" spans="1:17" x14ac:dyDescent="0.25">
      <c r="A31" s="13" t="s">
        <v>26</v>
      </c>
      <c r="B31" s="42"/>
      <c r="C31" s="17"/>
      <c r="D31" s="15" t="s">
        <v>15</v>
      </c>
      <c r="E31" s="17"/>
      <c r="F31" s="15" t="s">
        <v>15</v>
      </c>
      <c r="G31" s="17"/>
      <c r="H31" s="15" t="s">
        <v>16</v>
      </c>
      <c r="I31" s="15">
        <f t="shared" si="0"/>
        <v>0</v>
      </c>
      <c r="J31" s="15">
        <f t="shared" si="1"/>
        <v>0</v>
      </c>
      <c r="K31" s="15">
        <f t="shared" si="2"/>
        <v>0</v>
      </c>
      <c r="L31" s="44"/>
      <c r="M31" s="44"/>
      <c r="N31" s="44"/>
      <c r="O31" s="44"/>
      <c r="P31" s="44"/>
      <c r="Q31" s="45"/>
    </row>
    <row r="32" spans="1:17" x14ac:dyDescent="0.25">
      <c r="A32" s="13" t="s">
        <v>27</v>
      </c>
      <c r="B32" s="42"/>
      <c r="C32" s="17"/>
      <c r="D32" s="15" t="s">
        <v>15</v>
      </c>
      <c r="E32" s="17"/>
      <c r="F32" s="15" t="s">
        <v>15</v>
      </c>
      <c r="G32" s="17"/>
      <c r="H32" s="15" t="s">
        <v>16</v>
      </c>
      <c r="I32" s="15">
        <f t="shared" si="0"/>
        <v>0</v>
      </c>
      <c r="J32" s="15">
        <f t="shared" si="1"/>
        <v>0</v>
      </c>
      <c r="K32" s="15">
        <f t="shared" si="2"/>
        <v>0</v>
      </c>
      <c r="L32" s="44"/>
      <c r="M32" s="44"/>
      <c r="N32" s="44"/>
      <c r="O32" s="44"/>
      <c r="P32" s="44"/>
      <c r="Q32" s="45"/>
    </row>
    <row r="33" spans="1:17" x14ac:dyDescent="0.25">
      <c r="A33" s="13" t="s">
        <v>28</v>
      </c>
      <c r="B33" s="42"/>
      <c r="C33" s="17"/>
      <c r="D33" s="15" t="s">
        <v>15</v>
      </c>
      <c r="E33" s="17"/>
      <c r="F33" s="15" t="s">
        <v>15</v>
      </c>
      <c r="G33" s="17"/>
      <c r="H33" s="15" t="s">
        <v>16</v>
      </c>
      <c r="I33" s="15">
        <f t="shared" si="0"/>
        <v>0</v>
      </c>
      <c r="J33" s="15">
        <f t="shared" si="1"/>
        <v>0</v>
      </c>
      <c r="K33" s="15">
        <f t="shared" si="2"/>
        <v>0</v>
      </c>
      <c r="L33" s="44"/>
      <c r="M33" s="44"/>
      <c r="N33" s="44"/>
      <c r="O33" s="44"/>
      <c r="P33" s="44"/>
      <c r="Q33" s="45"/>
    </row>
    <row r="34" spans="1:17" x14ac:dyDescent="0.25">
      <c r="A34" s="13" t="s">
        <v>29</v>
      </c>
      <c r="B34" s="16"/>
      <c r="C34" s="17"/>
      <c r="D34" s="15" t="s">
        <v>15</v>
      </c>
      <c r="E34" s="17"/>
      <c r="F34" s="15" t="s">
        <v>15</v>
      </c>
      <c r="G34" s="17"/>
      <c r="H34" s="15" t="s">
        <v>16</v>
      </c>
      <c r="I34" s="15">
        <f t="shared" si="0"/>
        <v>0</v>
      </c>
      <c r="J34" s="15">
        <f t="shared" si="1"/>
        <v>0</v>
      </c>
      <c r="K34" s="15">
        <f t="shared" si="2"/>
        <v>0</v>
      </c>
      <c r="L34" s="44"/>
      <c r="M34" s="44"/>
      <c r="N34" s="44"/>
      <c r="O34" s="44"/>
      <c r="P34" s="44"/>
      <c r="Q34" s="45"/>
    </row>
    <row r="35" spans="1:17" x14ac:dyDescent="0.25">
      <c r="A35" s="13" t="s">
        <v>30</v>
      </c>
      <c r="B35" s="16"/>
      <c r="C35" s="17"/>
      <c r="D35" s="15" t="s">
        <v>15</v>
      </c>
      <c r="E35" s="17"/>
      <c r="F35" s="15" t="s">
        <v>15</v>
      </c>
      <c r="G35" s="17"/>
      <c r="H35" s="15" t="s">
        <v>16</v>
      </c>
      <c r="I35" s="15">
        <f t="shared" si="0"/>
        <v>0</v>
      </c>
      <c r="J35" s="15">
        <f t="shared" si="1"/>
        <v>0</v>
      </c>
      <c r="K35" s="15">
        <f t="shared" si="2"/>
        <v>0</v>
      </c>
      <c r="L35" s="44"/>
      <c r="M35" s="44"/>
      <c r="N35" s="44"/>
      <c r="O35" s="44"/>
      <c r="P35" s="44"/>
      <c r="Q35" s="46"/>
    </row>
    <row r="36" spans="1:17" x14ac:dyDescent="0.25">
      <c r="A36" s="13" t="s">
        <v>31</v>
      </c>
      <c r="B36" s="16"/>
      <c r="C36" s="17"/>
      <c r="D36" s="15" t="s">
        <v>15</v>
      </c>
      <c r="E36" s="17"/>
      <c r="F36" s="15" t="s">
        <v>15</v>
      </c>
      <c r="G36" s="17"/>
      <c r="H36" s="15" t="s">
        <v>16</v>
      </c>
      <c r="I36" s="15">
        <f t="shared" si="0"/>
        <v>0</v>
      </c>
      <c r="J36" s="15">
        <f t="shared" si="1"/>
        <v>0</v>
      </c>
      <c r="K36" s="15">
        <f t="shared" si="2"/>
        <v>0</v>
      </c>
      <c r="L36" s="44"/>
      <c r="M36" s="44"/>
      <c r="N36" s="44"/>
      <c r="O36" s="44"/>
      <c r="P36" s="44"/>
      <c r="Q36" s="47"/>
    </row>
    <row r="37" spans="1:17" x14ac:dyDescent="0.25">
      <c r="A37" s="13" t="s">
        <v>32</v>
      </c>
      <c r="B37" s="16"/>
      <c r="C37" s="17"/>
      <c r="D37" s="15" t="s">
        <v>15</v>
      </c>
      <c r="E37" s="17"/>
      <c r="F37" s="15" t="s">
        <v>15</v>
      </c>
      <c r="G37" s="17"/>
      <c r="H37" s="15" t="s">
        <v>16</v>
      </c>
      <c r="I37" s="15">
        <f t="shared" si="0"/>
        <v>0</v>
      </c>
      <c r="J37" s="15">
        <f t="shared" si="1"/>
        <v>0</v>
      </c>
      <c r="K37" s="15">
        <f t="shared" si="2"/>
        <v>0</v>
      </c>
      <c r="L37" s="44"/>
      <c r="M37" s="44"/>
      <c r="N37" s="44"/>
      <c r="O37" s="44"/>
      <c r="P37" s="44"/>
      <c r="Q37" s="47"/>
    </row>
    <row r="38" spans="1:17" x14ac:dyDescent="0.25">
      <c r="A38" s="13" t="s">
        <v>33</v>
      </c>
      <c r="B38" s="16"/>
      <c r="C38" s="17"/>
      <c r="D38" s="15" t="s">
        <v>15</v>
      </c>
      <c r="E38" s="17"/>
      <c r="F38" s="15" t="s">
        <v>15</v>
      </c>
      <c r="G38" s="17"/>
      <c r="H38" s="15" t="s">
        <v>16</v>
      </c>
      <c r="I38" s="15">
        <f t="shared" si="0"/>
        <v>0</v>
      </c>
      <c r="J38" s="15">
        <f t="shared" si="1"/>
        <v>0</v>
      </c>
      <c r="K38" s="15">
        <f t="shared" si="2"/>
        <v>0</v>
      </c>
      <c r="L38" s="44"/>
      <c r="M38" s="44"/>
      <c r="N38" s="44"/>
      <c r="O38" s="44"/>
      <c r="P38" s="44"/>
      <c r="Q38" s="47"/>
    </row>
    <row r="39" spans="1:17" x14ac:dyDescent="0.25">
      <c r="A39" s="13" t="s">
        <v>34</v>
      </c>
      <c r="B39" s="16"/>
      <c r="C39" s="17"/>
      <c r="D39" s="15" t="s">
        <v>15</v>
      </c>
      <c r="E39" s="17"/>
      <c r="F39" s="15" t="s">
        <v>15</v>
      </c>
      <c r="G39" s="17"/>
      <c r="H39" s="15" t="s">
        <v>16</v>
      </c>
      <c r="I39" s="15">
        <f t="shared" si="0"/>
        <v>0</v>
      </c>
      <c r="J39" s="15">
        <f t="shared" si="1"/>
        <v>0</v>
      </c>
      <c r="K39" s="15">
        <f t="shared" si="2"/>
        <v>0</v>
      </c>
      <c r="L39" s="44"/>
      <c r="M39" s="44"/>
      <c r="N39" s="44"/>
      <c r="O39" s="44"/>
      <c r="P39" s="44"/>
      <c r="Q39" s="47"/>
    </row>
    <row r="40" spans="1:17" x14ac:dyDescent="0.25">
      <c r="A40" s="13" t="s">
        <v>35</v>
      </c>
      <c r="B40" s="16"/>
      <c r="C40" s="17"/>
      <c r="D40" s="15" t="s">
        <v>15</v>
      </c>
      <c r="E40" s="17"/>
      <c r="F40" s="15" t="s">
        <v>15</v>
      </c>
      <c r="G40" s="17"/>
      <c r="H40" s="15" t="s">
        <v>16</v>
      </c>
      <c r="I40" s="15">
        <f t="shared" si="0"/>
        <v>0</v>
      </c>
      <c r="J40" s="15">
        <f t="shared" si="1"/>
        <v>0</v>
      </c>
      <c r="K40" s="15">
        <f t="shared" si="2"/>
        <v>0</v>
      </c>
      <c r="L40" s="44"/>
      <c r="M40" s="44"/>
      <c r="N40" s="44"/>
      <c r="O40" s="44"/>
      <c r="P40" s="44"/>
      <c r="Q40" s="47"/>
    </row>
    <row r="41" spans="1:17" x14ac:dyDescent="0.25">
      <c r="A41" s="13" t="s">
        <v>36</v>
      </c>
      <c r="B41" s="16"/>
      <c r="C41" s="17"/>
      <c r="D41" s="15" t="s">
        <v>15</v>
      </c>
      <c r="E41" s="17"/>
      <c r="F41" s="15" t="s">
        <v>15</v>
      </c>
      <c r="G41" s="17"/>
      <c r="H41" s="15" t="s">
        <v>16</v>
      </c>
      <c r="I41" s="15">
        <f t="shared" si="0"/>
        <v>0</v>
      </c>
      <c r="J41" s="15">
        <f t="shared" si="1"/>
        <v>0</v>
      </c>
      <c r="K41" s="15">
        <f t="shared" si="2"/>
        <v>0</v>
      </c>
      <c r="L41" s="44"/>
      <c r="M41" s="44"/>
      <c r="N41" s="44"/>
      <c r="O41" s="44"/>
      <c r="P41" s="44"/>
      <c r="Q41" s="47"/>
    </row>
    <row r="42" spans="1:17" x14ac:dyDescent="0.25">
      <c r="A42" s="13" t="s">
        <v>37</v>
      </c>
      <c r="B42" s="16"/>
      <c r="C42" s="17"/>
      <c r="D42" s="15" t="s">
        <v>15</v>
      </c>
      <c r="E42" s="17"/>
      <c r="F42" s="15" t="s">
        <v>15</v>
      </c>
      <c r="G42" s="17"/>
      <c r="H42" s="15" t="s">
        <v>16</v>
      </c>
      <c r="I42" s="15">
        <f t="shared" si="0"/>
        <v>0</v>
      </c>
      <c r="J42" s="15">
        <f t="shared" si="1"/>
        <v>0</v>
      </c>
      <c r="K42" s="15">
        <f t="shared" si="2"/>
        <v>0</v>
      </c>
      <c r="L42" s="44"/>
      <c r="M42" s="44"/>
      <c r="N42" s="44"/>
      <c r="O42" s="44"/>
      <c r="P42" s="44"/>
      <c r="Q42" s="47"/>
    </row>
    <row r="43" spans="1:17" x14ac:dyDescent="0.25">
      <c r="A43" s="13" t="s">
        <v>38</v>
      </c>
      <c r="B43" s="16"/>
      <c r="C43" s="17"/>
      <c r="D43" s="15" t="s">
        <v>15</v>
      </c>
      <c r="E43" s="17"/>
      <c r="F43" s="15" t="s">
        <v>15</v>
      </c>
      <c r="G43" s="17"/>
      <c r="H43" s="15" t="s">
        <v>16</v>
      </c>
      <c r="I43" s="15">
        <f t="shared" si="0"/>
        <v>0</v>
      </c>
      <c r="J43" s="15">
        <f t="shared" si="1"/>
        <v>0</v>
      </c>
      <c r="K43" s="15">
        <f t="shared" si="2"/>
        <v>0</v>
      </c>
      <c r="L43" s="44"/>
      <c r="M43" s="44"/>
      <c r="N43" s="44"/>
      <c r="O43" s="44"/>
      <c r="P43" s="44"/>
      <c r="Q43" s="47"/>
    </row>
    <row r="44" spans="1:17" x14ac:dyDescent="0.25">
      <c r="A44" s="13" t="s">
        <v>39</v>
      </c>
      <c r="B44" s="16"/>
      <c r="C44" s="17"/>
      <c r="D44" s="15" t="s">
        <v>15</v>
      </c>
      <c r="E44" s="17"/>
      <c r="F44" s="15" t="s">
        <v>15</v>
      </c>
      <c r="G44" s="17"/>
      <c r="H44" s="15" t="s">
        <v>16</v>
      </c>
      <c r="I44" s="15">
        <f t="shared" si="0"/>
        <v>0</v>
      </c>
      <c r="J44" s="15">
        <f t="shared" si="1"/>
        <v>0</v>
      </c>
      <c r="K44" s="15">
        <f t="shared" si="2"/>
        <v>0</v>
      </c>
      <c r="L44" s="44"/>
      <c r="M44" s="44"/>
      <c r="N44" s="44"/>
      <c r="O44" s="44"/>
      <c r="P44" s="44"/>
      <c r="Q44" s="47"/>
    </row>
    <row r="45" spans="1:17" x14ac:dyDescent="0.25">
      <c r="A45" s="13" t="s">
        <v>40</v>
      </c>
      <c r="B45" s="16"/>
      <c r="C45" s="17"/>
      <c r="D45" s="15" t="s">
        <v>15</v>
      </c>
      <c r="E45" s="17"/>
      <c r="F45" s="15" t="s">
        <v>15</v>
      </c>
      <c r="G45" s="17"/>
      <c r="H45" s="15" t="s">
        <v>16</v>
      </c>
      <c r="I45" s="15">
        <f t="shared" si="0"/>
        <v>0</v>
      </c>
      <c r="J45" s="15">
        <f t="shared" si="1"/>
        <v>0</v>
      </c>
      <c r="K45" s="15">
        <f t="shared" si="2"/>
        <v>0</v>
      </c>
      <c r="L45" s="44"/>
      <c r="M45" s="44"/>
      <c r="N45" s="44"/>
      <c r="O45" s="44"/>
      <c r="P45" s="44"/>
      <c r="Q45" s="46"/>
    </row>
    <row r="46" spans="1:17" x14ac:dyDescent="0.25">
      <c r="A46" s="13" t="s">
        <v>41</v>
      </c>
      <c r="B46" s="16"/>
      <c r="C46" s="17"/>
      <c r="D46" s="15" t="s">
        <v>15</v>
      </c>
      <c r="E46" s="17"/>
      <c r="F46" s="15" t="s">
        <v>15</v>
      </c>
      <c r="G46" s="17"/>
      <c r="H46" s="15" t="s">
        <v>16</v>
      </c>
      <c r="I46" s="15">
        <f t="shared" si="0"/>
        <v>0</v>
      </c>
      <c r="J46" s="15">
        <f t="shared" si="1"/>
        <v>0</v>
      </c>
      <c r="K46" s="15">
        <f t="shared" si="2"/>
        <v>0</v>
      </c>
      <c r="L46" s="44"/>
      <c r="M46" s="44"/>
      <c r="N46" s="44"/>
      <c r="O46" s="44"/>
      <c r="P46" s="20" t="s">
        <v>17</v>
      </c>
      <c r="Q46" s="16"/>
    </row>
    <row r="47" spans="1:17" s="32" customFormat="1" ht="12.6" customHeight="1" x14ac:dyDescent="0.2">
      <c r="A47" s="31"/>
      <c r="E47" s="33" t="s">
        <v>42</v>
      </c>
      <c r="F47" s="34"/>
      <c r="G47" s="35">
        <f>SUM(I22:I46)</f>
        <v>0.90194400000000008</v>
      </c>
      <c r="H47" s="39" t="s">
        <v>56</v>
      </c>
      <c r="L47" s="37"/>
    </row>
    <row r="48" spans="1:17" s="32" customFormat="1" ht="12.6" customHeight="1" x14ac:dyDescent="0.2">
      <c r="A48" s="31"/>
      <c r="E48" s="33" t="s">
        <v>43</v>
      </c>
      <c r="F48" s="34"/>
      <c r="G48" s="36">
        <f>IF(SUMIF(L22:L46,0.5,J22:J46)+SUMIF(M22:M46,0.5,J22:J46) + SUMIF(N22:N46,0.5,K22:K46)+SUMIF(O22:O46,0.5,K22:K46)&gt;0,(SUMIF(L22:L46,0.5,J22:J46)+SUMIF(M22:M46,0.5,J22:J46) + SUMIF(N22:N46,0.5,K22:K46)+SUMIF(O22:O46,0.5,K22:K46))*1.1/1000+1,(SUMIF(L22:L46,0.5,J22:J46)+SUMIF(M22:M46,0.5,J22:J46) + SUMIF(N22:N46,0.5,K22:K46)+SUMIF(O22:O46,0.5,K22:K46))*1.1/1000)</f>
        <v>0</v>
      </c>
      <c r="H48" s="39" t="s">
        <v>44</v>
      </c>
      <c r="L48" s="37" t="s">
        <v>53</v>
      </c>
      <c r="M48" s="38"/>
      <c r="N48" s="38"/>
    </row>
    <row r="49" spans="1:17" s="32" customFormat="1" ht="12.6" customHeight="1" x14ac:dyDescent="0.2">
      <c r="A49" s="31"/>
      <c r="E49" s="33" t="s">
        <v>45</v>
      </c>
      <c r="F49" s="34"/>
      <c r="G49" s="36">
        <f>IF(SUMIF(L22:L46,1,J22:J46)+SUMIF(M22:M46,1,J22:J46) + SUMIF(N22:N46,1,K22:K46)+SUMIF(O22:O46,1,K22:K46)&gt;0,(SUMIF(L22:L46,1,J22:J46)+SUMIF(M22:M46,1,J22:J46) + SUMIF(N22:N46,1,K22:K46)+SUMIF(O22:O46,1,K22:K46))*1.1/1000+1,(SUMIF(L22:L46,1,J22:J46)+SUMIF(M22:M46,1,J22:J46) + SUMIF(N22:N46,1,K22:K46)+SUMIF(O22:O46,1,K22:K46))*1.1/1000)</f>
        <v>8.7043999999999997</v>
      </c>
      <c r="H49" s="39" t="s">
        <v>44</v>
      </c>
      <c r="L49" s="37" t="s">
        <v>53</v>
      </c>
      <c r="N49" s="37"/>
      <c r="O49" s="37"/>
      <c r="P49" s="37"/>
      <c r="Q49" s="37"/>
    </row>
    <row r="50" spans="1:17" s="32" customFormat="1" ht="12.6" customHeight="1" x14ac:dyDescent="0.2">
      <c r="A50" s="31"/>
      <c r="E50" s="33" t="s">
        <v>46</v>
      </c>
      <c r="F50" s="34"/>
      <c r="G50" s="36">
        <f>IF((SUMIF(L22:L46,2,J22:J46)+SUMIF(M22:M46,2,J22:J46) + SUMIF(N22:N46,2,K22:K46)+SUMIF(O22:O46,2,K22:K46))&gt;0,(SUMIF(L22:L46,2,J22:J46)+SUMIF(M22:M46,2,J22:J46) + SUMIF(N22:N46,2,K22:K46)+SUMIF(O22:O46,2,K22:K46))*1.1/1000+1,(SUMIF(L22:L46,2,J22:J46)+SUMIF(M22:M46,2,J22:J46) + SUMIF(N22:N46,2,K22:K46)+SUMIF(O22:O46,2,K22:K46))*1.1/1000)</f>
        <v>0</v>
      </c>
      <c r="H50" s="39" t="s">
        <v>44</v>
      </c>
      <c r="L50" s="37" t="s">
        <v>53</v>
      </c>
      <c r="M50" s="37"/>
      <c r="N50" s="38"/>
    </row>
    <row r="51" spans="1:17" x14ac:dyDescent="0.25">
      <c r="A51" s="1"/>
      <c r="B51" t="s">
        <v>47</v>
      </c>
    </row>
    <row r="52" spans="1:17" s="26" customFormat="1" x14ac:dyDescent="0.25">
      <c r="A52" s="21" t="s">
        <v>14</v>
      </c>
      <c r="B52" s="22" t="s">
        <v>54</v>
      </c>
      <c r="C52" s="23">
        <v>505</v>
      </c>
      <c r="D52" s="23" t="s">
        <v>15</v>
      </c>
      <c r="E52" s="23">
        <v>200</v>
      </c>
      <c r="F52" s="23" t="s">
        <v>15</v>
      </c>
      <c r="G52" s="23">
        <v>4</v>
      </c>
      <c r="H52" s="23" t="s">
        <v>16</v>
      </c>
      <c r="I52" s="23">
        <f>(C52*E52)*G52/1000000</f>
        <v>0.40400000000000003</v>
      </c>
      <c r="J52" s="23"/>
      <c r="K52" s="23"/>
      <c r="L52" s="24">
        <v>1</v>
      </c>
      <c r="M52" s="24"/>
      <c r="N52" s="24">
        <v>1</v>
      </c>
      <c r="O52" s="24">
        <v>1</v>
      </c>
      <c r="P52" s="25" t="s">
        <v>17</v>
      </c>
      <c r="Q52" s="22"/>
    </row>
    <row r="53" spans="1:17" s="29" customFormat="1" x14ac:dyDescent="0.25">
      <c r="A53" s="27"/>
      <c r="B53" s="28" t="s">
        <v>90</v>
      </c>
    </row>
    <row r="54" spans="1:17" s="29" customFormat="1" x14ac:dyDescent="0.25">
      <c r="A54" s="27"/>
      <c r="B54" s="28" t="s">
        <v>48</v>
      </c>
    </row>
    <row r="55" spans="1:17" ht="4.9000000000000004" customHeight="1" x14ac:dyDescent="0.25">
      <c r="A55" s="1"/>
    </row>
    <row r="56" spans="1:17" ht="13.9" customHeight="1" x14ac:dyDescent="0.25">
      <c r="A56" s="1"/>
      <c r="B56" s="30" t="s">
        <v>55</v>
      </c>
      <c r="C56" s="108" t="s">
        <v>91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1:17" ht="13.9" customHeight="1" x14ac:dyDescent="0.25">
      <c r="A57" s="1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1:17" ht="15.75" x14ac:dyDescent="0.25">
      <c r="A58" s="1"/>
      <c r="B58" s="112" t="s">
        <v>60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ht="15.75" x14ac:dyDescent="0.25">
      <c r="A59" s="1"/>
      <c r="B59" s="113" t="s">
        <v>49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1:17" x14ac:dyDescent="0.25">
      <c r="A60" s="1"/>
      <c r="B60" s="104" t="s">
        <v>67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</sheetData>
  <mergeCells count="35">
    <mergeCell ref="B21:Q21"/>
    <mergeCell ref="C56:Q57"/>
    <mergeCell ref="B58:Q58"/>
    <mergeCell ref="B59:Q59"/>
    <mergeCell ref="B60:Q60"/>
    <mergeCell ref="P19:P20"/>
    <mergeCell ref="C20:D20"/>
    <mergeCell ref="E20:F20"/>
    <mergeCell ref="G20:H20"/>
    <mergeCell ref="B13:F13"/>
    <mergeCell ref="G13:L15"/>
    <mergeCell ref="M13:Q15"/>
    <mergeCell ref="B14:F14"/>
    <mergeCell ref="B15:F15"/>
    <mergeCell ref="M17:P18"/>
    <mergeCell ref="B19:B20"/>
    <mergeCell ref="C19:D19"/>
    <mergeCell ref="E19:F19"/>
    <mergeCell ref="G19:H19"/>
    <mergeCell ref="L19:O19"/>
    <mergeCell ref="B11:F11"/>
    <mergeCell ref="G11:L11"/>
    <mergeCell ref="M11:Q11"/>
    <mergeCell ref="B12:F12"/>
    <mergeCell ref="G12:L12"/>
    <mergeCell ref="M12:Q12"/>
    <mergeCell ref="B9:F9"/>
    <mergeCell ref="G9:L10"/>
    <mergeCell ref="M9:Q10"/>
    <mergeCell ref="B10:F10"/>
    <mergeCell ref="B2:L3"/>
    <mergeCell ref="G5:L6"/>
    <mergeCell ref="M5:Q6"/>
    <mergeCell ref="G7:L8"/>
    <mergeCell ref="M7:Q8"/>
  </mergeCells>
  <dataValidations count="3">
    <dataValidation type="list" allowBlank="1" showInputMessage="1" showErrorMessage="1" sqref="L22:O46">
      <formula1>"0,0,5,1,2"</formula1>
    </dataValidation>
    <dataValidation type="list" allowBlank="1" showInputMessage="1" showErrorMessage="1" sqref="P22:P46">
      <formula1>"x - y,y - x"</formula1>
    </dataValidation>
    <dataValidation allowBlank="1" showErrorMessage="1" promptTitle="Posloupnost hranění" prompt="y - x: hranit nejdříve napříč léty (y), následně po létech (x)_x000a__x000a_x - y: hranit nejdříve po létech (x), následně napříč léty (y)" sqref="M17:P18"/>
  </dataValidations>
  <hyperlinks>
    <hyperlink ref="B12" r:id="rId1"/>
  </hyperlinks>
  <pageMargins left="0" right="0" top="0" bottom="0" header="0" footer="0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zoomScaleNormal="100" workbookViewId="0">
      <selection activeCell="F28" sqref="F28"/>
    </sheetView>
  </sheetViews>
  <sheetFormatPr defaultRowHeight="15" x14ac:dyDescent="0.25"/>
  <cols>
    <col min="1" max="1" width="3.28515625" customWidth="1"/>
    <col min="2" max="2" width="22.42578125" customWidth="1"/>
    <col min="3" max="3" width="7.140625" customWidth="1"/>
    <col min="4" max="4" width="5.140625" customWidth="1"/>
    <col min="5" max="5" width="7.140625" customWidth="1"/>
    <col min="6" max="6" width="4.7109375" customWidth="1"/>
    <col min="7" max="7" width="5.5703125" customWidth="1"/>
    <col min="8" max="8" width="3" customWidth="1"/>
    <col min="9" max="11" width="2.28515625" hidden="1" customWidth="1"/>
    <col min="12" max="15" width="5.85546875" customWidth="1"/>
    <col min="16" max="16" width="7.5703125" hidden="1" customWidth="1"/>
    <col min="17" max="17" width="18.85546875" customWidth="1"/>
    <col min="18" max="18" width="0.85546875" customWidth="1"/>
  </cols>
  <sheetData>
    <row r="1" spans="1:19" ht="9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45" customHeight="1" x14ac:dyDescent="0.25">
      <c r="A2" s="1"/>
      <c r="B2" s="107" t="s">
        <v>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N2" s="18"/>
    </row>
    <row r="3" spans="1:19" ht="14.4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8"/>
      <c r="O3" s="19" t="s">
        <v>0</v>
      </c>
      <c r="Q3" s="41"/>
    </row>
    <row r="4" spans="1:19" ht="9.6" customHeight="1" thickBot="1" x14ac:dyDescent="0.3">
      <c r="A4" s="1"/>
      <c r="M4" s="40"/>
      <c r="N4" s="40"/>
      <c r="O4" s="40"/>
      <c r="P4" s="40"/>
      <c r="Q4" s="40"/>
    </row>
    <row r="5" spans="1:19" x14ac:dyDescent="0.25">
      <c r="A5" s="1"/>
      <c r="B5" s="2"/>
      <c r="C5" s="3"/>
      <c r="D5" s="3"/>
      <c r="E5" s="3"/>
      <c r="F5" s="4"/>
      <c r="G5" s="57" t="s">
        <v>1</v>
      </c>
      <c r="H5" s="58"/>
      <c r="I5" s="58"/>
      <c r="J5" s="58"/>
      <c r="K5" s="58"/>
      <c r="L5" s="58"/>
      <c r="M5" s="61" t="s">
        <v>68</v>
      </c>
      <c r="N5" s="61"/>
      <c r="O5" s="61"/>
      <c r="P5" s="61"/>
      <c r="Q5" s="62"/>
    </row>
    <row r="6" spans="1:19" x14ac:dyDescent="0.25">
      <c r="A6" s="1"/>
      <c r="B6" s="5"/>
      <c r="C6" s="6"/>
      <c r="D6" s="6"/>
      <c r="E6" s="6"/>
      <c r="F6" s="7"/>
      <c r="G6" s="59"/>
      <c r="H6" s="60"/>
      <c r="I6" s="60"/>
      <c r="J6" s="60"/>
      <c r="K6" s="60"/>
      <c r="L6" s="60"/>
      <c r="M6" s="63"/>
      <c r="N6" s="63"/>
      <c r="O6" s="63"/>
      <c r="P6" s="63"/>
      <c r="Q6" s="64"/>
    </row>
    <row r="7" spans="1:19" x14ac:dyDescent="0.25">
      <c r="A7" s="1"/>
      <c r="B7" s="5"/>
      <c r="C7" s="6"/>
      <c r="D7" s="6"/>
      <c r="E7" s="6"/>
      <c r="F7" s="7"/>
      <c r="G7" s="65" t="s">
        <v>2</v>
      </c>
      <c r="H7" s="66"/>
      <c r="I7" s="66"/>
      <c r="J7" s="66"/>
      <c r="K7" s="66"/>
      <c r="L7" s="66"/>
      <c r="M7" s="67"/>
      <c r="N7" s="67"/>
      <c r="O7" s="67"/>
      <c r="P7" s="67"/>
      <c r="Q7" s="68"/>
    </row>
    <row r="8" spans="1:19" x14ac:dyDescent="0.25">
      <c r="A8" s="1"/>
      <c r="B8" s="5"/>
      <c r="C8" s="6"/>
      <c r="D8" s="6"/>
      <c r="E8" s="6"/>
      <c r="F8" s="7"/>
      <c r="G8" s="59"/>
      <c r="H8" s="60"/>
      <c r="I8" s="60"/>
      <c r="J8" s="60"/>
      <c r="K8" s="60"/>
      <c r="L8" s="60"/>
      <c r="M8" s="63"/>
      <c r="N8" s="63"/>
      <c r="O8" s="63"/>
      <c r="P8" s="63"/>
      <c r="Q8" s="64"/>
    </row>
    <row r="9" spans="1:19" x14ac:dyDescent="0.25">
      <c r="A9" s="1"/>
      <c r="B9" s="69"/>
      <c r="C9" s="70"/>
      <c r="D9" s="70"/>
      <c r="E9" s="70"/>
      <c r="F9" s="71"/>
      <c r="G9" s="65" t="s">
        <v>3</v>
      </c>
      <c r="H9" s="66"/>
      <c r="I9" s="66"/>
      <c r="J9" s="66"/>
      <c r="K9" s="66"/>
      <c r="L9" s="66"/>
      <c r="M9" s="72"/>
      <c r="N9" s="67"/>
      <c r="O9" s="67"/>
      <c r="P9" s="67"/>
      <c r="Q9" s="68"/>
    </row>
    <row r="10" spans="1:19" x14ac:dyDescent="0.25">
      <c r="A10" s="1"/>
      <c r="B10" s="73"/>
      <c r="C10" s="74"/>
      <c r="D10" s="74"/>
      <c r="E10" s="74"/>
      <c r="F10" s="75"/>
      <c r="G10" s="59"/>
      <c r="H10" s="60"/>
      <c r="I10" s="60"/>
      <c r="J10" s="60"/>
      <c r="K10" s="60"/>
      <c r="L10" s="60"/>
      <c r="M10" s="63"/>
      <c r="N10" s="63"/>
      <c r="O10" s="63"/>
      <c r="P10" s="63"/>
      <c r="Q10" s="64"/>
    </row>
    <row r="11" spans="1:19" ht="14.45" customHeight="1" x14ac:dyDescent="0.25">
      <c r="A11" s="1"/>
      <c r="B11" s="86" t="s">
        <v>64</v>
      </c>
      <c r="C11" s="82"/>
      <c r="D11" s="82"/>
      <c r="E11" s="82"/>
      <c r="F11" s="83"/>
      <c r="G11" s="59" t="s">
        <v>4</v>
      </c>
      <c r="H11" s="84"/>
      <c r="I11" s="84"/>
      <c r="J11" s="84"/>
      <c r="K11" s="84"/>
      <c r="L11" s="84"/>
      <c r="M11" s="76"/>
      <c r="N11" s="77"/>
      <c r="O11" s="77"/>
      <c r="P11" s="77"/>
      <c r="Q11" s="78"/>
    </row>
    <row r="12" spans="1:19" ht="14.45" customHeight="1" x14ac:dyDescent="0.25">
      <c r="A12" s="1"/>
      <c r="B12" s="81" t="s">
        <v>63</v>
      </c>
      <c r="C12" s="82"/>
      <c r="D12" s="82"/>
      <c r="E12" s="82"/>
      <c r="F12" s="83"/>
      <c r="G12" s="59" t="s">
        <v>5</v>
      </c>
      <c r="H12" s="84"/>
      <c r="I12" s="84"/>
      <c r="J12" s="84"/>
      <c r="K12" s="84"/>
      <c r="L12" s="84"/>
      <c r="M12" s="85"/>
      <c r="N12" s="77"/>
      <c r="O12" s="77"/>
      <c r="P12" s="77"/>
      <c r="Q12" s="78"/>
    </row>
    <row r="13" spans="1:19" ht="14.45" customHeight="1" x14ac:dyDescent="0.25">
      <c r="A13" s="1"/>
      <c r="B13" s="86" t="s">
        <v>65</v>
      </c>
      <c r="C13" s="82"/>
      <c r="D13" s="82"/>
      <c r="E13" s="82"/>
      <c r="F13" s="83"/>
      <c r="G13" s="87" t="s">
        <v>6</v>
      </c>
      <c r="H13" s="88"/>
      <c r="I13" s="88"/>
      <c r="J13" s="88"/>
      <c r="K13" s="88"/>
      <c r="L13" s="88"/>
      <c r="M13" s="92" t="s">
        <v>87</v>
      </c>
      <c r="N13" s="92"/>
      <c r="O13" s="92"/>
      <c r="P13" s="92"/>
      <c r="Q13" s="93"/>
    </row>
    <row r="14" spans="1:19" ht="14.45" customHeight="1" x14ac:dyDescent="0.25">
      <c r="A14" s="1"/>
      <c r="B14" s="98" t="s">
        <v>50</v>
      </c>
      <c r="C14" s="99"/>
      <c r="D14" s="99"/>
      <c r="E14" s="99"/>
      <c r="F14" s="100"/>
      <c r="G14" s="89"/>
      <c r="H14" s="88"/>
      <c r="I14" s="88"/>
      <c r="J14" s="88"/>
      <c r="K14" s="88"/>
      <c r="L14" s="88"/>
      <c r="M14" s="94"/>
      <c r="N14" s="94"/>
      <c r="O14" s="94"/>
      <c r="P14" s="94"/>
      <c r="Q14" s="95"/>
    </row>
    <row r="15" spans="1:19" ht="15.75" thickBot="1" x14ac:dyDescent="0.3">
      <c r="A15" s="1"/>
      <c r="B15" s="101" t="s">
        <v>66</v>
      </c>
      <c r="C15" s="102"/>
      <c r="D15" s="102"/>
      <c r="E15" s="102"/>
      <c r="F15" s="103"/>
      <c r="G15" s="90"/>
      <c r="H15" s="91"/>
      <c r="I15" s="91"/>
      <c r="J15" s="91"/>
      <c r="K15" s="91"/>
      <c r="L15" s="91"/>
      <c r="M15" s="96"/>
      <c r="N15" s="96"/>
      <c r="O15" s="96"/>
      <c r="P15" s="96"/>
      <c r="Q15" s="97"/>
    </row>
    <row r="16" spans="1:19" ht="3" customHeight="1" x14ac:dyDescent="0.25">
      <c r="A16" s="1"/>
    </row>
    <row r="17" spans="1:17" ht="3" customHeight="1" x14ac:dyDescent="0.25">
      <c r="A17" s="1"/>
      <c r="B17" s="8"/>
      <c r="C17" s="8"/>
      <c r="D17" s="8"/>
      <c r="G17" s="9"/>
      <c r="L17" s="10"/>
      <c r="M17" s="114"/>
      <c r="N17" s="114"/>
      <c r="O17" s="114"/>
      <c r="P17" s="114"/>
    </row>
    <row r="18" spans="1:17" ht="3" customHeight="1" x14ac:dyDescent="0.25">
      <c r="A18" s="1"/>
      <c r="B18" s="11"/>
      <c r="C18" s="11"/>
      <c r="D18" s="11"/>
      <c r="G18" s="9"/>
      <c r="L18" s="12"/>
      <c r="M18" s="115"/>
      <c r="N18" s="115"/>
      <c r="O18" s="115"/>
      <c r="P18" s="115"/>
    </row>
    <row r="19" spans="1:17" ht="14.45" customHeight="1" x14ac:dyDescent="0.25">
      <c r="A19" s="1"/>
      <c r="B19" s="105" t="s">
        <v>51</v>
      </c>
      <c r="C19" s="117" t="s">
        <v>57</v>
      </c>
      <c r="D19" s="118"/>
      <c r="E19" s="117" t="s">
        <v>58</v>
      </c>
      <c r="F19" s="118"/>
      <c r="G19" s="117" t="s">
        <v>7</v>
      </c>
      <c r="H19" s="118"/>
      <c r="I19" s="48"/>
      <c r="J19" s="48"/>
      <c r="K19" s="48"/>
      <c r="L19" s="117" t="s">
        <v>8</v>
      </c>
      <c r="M19" s="119"/>
      <c r="N19" s="119"/>
      <c r="O19" s="118"/>
      <c r="P19" s="105" t="s">
        <v>9</v>
      </c>
      <c r="Q19" s="49" t="s">
        <v>61</v>
      </c>
    </row>
    <row r="20" spans="1:17" x14ac:dyDescent="0.25">
      <c r="A20" s="1"/>
      <c r="B20" s="116"/>
      <c r="C20" s="79" t="s">
        <v>10</v>
      </c>
      <c r="D20" s="80"/>
      <c r="E20" s="79" t="s">
        <v>11</v>
      </c>
      <c r="F20" s="80"/>
      <c r="G20" s="79" t="s">
        <v>59</v>
      </c>
      <c r="H20" s="80"/>
      <c r="I20" s="50"/>
      <c r="J20" s="50"/>
      <c r="K20" s="50"/>
      <c r="L20" s="55" t="s">
        <v>12</v>
      </c>
      <c r="M20" s="52" t="s">
        <v>12</v>
      </c>
      <c r="N20" s="52" t="s">
        <v>13</v>
      </c>
      <c r="O20" s="56" t="s">
        <v>13</v>
      </c>
      <c r="P20" s="106"/>
      <c r="Q20" s="54" t="s">
        <v>62</v>
      </c>
    </row>
    <row r="21" spans="1:17" x14ac:dyDescent="0.25">
      <c r="A21" s="1"/>
      <c r="B21" s="109" t="s">
        <v>88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x14ac:dyDescent="0.25">
      <c r="A22" s="13" t="s">
        <v>14</v>
      </c>
      <c r="B22" s="43" t="s">
        <v>74</v>
      </c>
      <c r="C22" s="14">
        <v>720</v>
      </c>
      <c r="D22" s="15" t="s">
        <v>15</v>
      </c>
      <c r="E22" s="14">
        <v>595</v>
      </c>
      <c r="F22" s="15" t="s">
        <v>15</v>
      </c>
      <c r="G22" s="14">
        <v>1</v>
      </c>
      <c r="H22" s="15" t="s">
        <v>16</v>
      </c>
      <c r="I22" s="15">
        <f t="shared" ref="I22:I46" si="0">(C22*E22)*G22/1000000</f>
        <v>0.4284</v>
      </c>
      <c r="J22" s="15">
        <f t="shared" ref="J22:J46" si="1">C22*G22</f>
        <v>720</v>
      </c>
      <c r="K22" s="15">
        <f t="shared" ref="K22:K46" si="2">E22*G22</f>
        <v>595</v>
      </c>
      <c r="L22" s="44"/>
      <c r="M22" s="44"/>
      <c r="N22" s="44"/>
      <c r="O22" s="44"/>
      <c r="P22" s="44"/>
      <c r="Q22" s="45"/>
    </row>
    <row r="23" spans="1:17" x14ac:dyDescent="0.25">
      <c r="A23" s="13" t="s">
        <v>18</v>
      </c>
      <c r="B23" s="43" t="s">
        <v>86</v>
      </c>
      <c r="C23" s="17">
        <v>790</v>
      </c>
      <c r="D23" s="15" t="s">
        <v>15</v>
      </c>
      <c r="E23" s="17">
        <v>584</v>
      </c>
      <c r="F23" s="15" t="s">
        <v>15</v>
      </c>
      <c r="G23" s="17">
        <v>1</v>
      </c>
      <c r="H23" s="15" t="s">
        <v>16</v>
      </c>
      <c r="I23" s="15">
        <f t="shared" si="0"/>
        <v>0.46135999999999999</v>
      </c>
      <c r="J23" s="15">
        <f t="shared" si="1"/>
        <v>790</v>
      </c>
      <c r="K23" s="15">
        <f t="shared" si="2"/>
        <v>584</v>
      </c>
      <c r="L23" s="44"/>
      <c r="M23" s="44"/>
      <c r="N23" s="44"/>
      <c r="O23" s="44"/>
      <c r="P23" s="44"/>
      <c r="Q23" s="45"/>
    </row>
    <row r="24" spans="1:17" x14ac:dyDescent="0.25">
      <c r="A24" s="13" t="s">
        <v>19</v>
      </c>
      <c r="B24" s="43"/>
      <c r="C24" s="17"/>
      <c r="D24" s="15" t="s">
        <v>15</v>
      </c>
      <c r="E24" s="17"/>
      <c r="F24" s="15" t="s">
        <v>15</v>
      </c>
      <c r="G24" s="17"/>
      <c r="H24" s="15" t="s">
        <v>16</v>
      </c>
      <c r="I24" s="15">
        <f t="shared" si="0"/>
        <v>0</v>
      </c>
      <c r="J24" s="15">
        <f t="shared" si="1"/>
        <v>0</v>
      </c>
      <c r="K24" s="15">
        <f t="shared" si="2"/>
        <v>0</v>
      </c>
      <c r="L24" s="44"/>
      <c r="M24" s="44"/>
      <c r="N24" s="44"/>
      <c r="O24" s="44"/>
      <c r="P24" s="44"/>
      <c r="Q24" s="45"/>
    </row>
    <row r="25" spans="1:17" x14ac:dyDescent="0.25">
      <c r="A25" s="13" t="s">
        <v>20</v>
      </c>
      <c r="B25" s="43"/>
      <c r="C25" s="17"/>
      <c r="D25" s="15" t="s">
        <v>15</v>
      </c>
      <c r="E25" s="17"/>
      <c r="F25" s="15" t="s">
        <v>15</v>
      </c>
      <c r="G25" s="17"/>
      <c r="H25" s="15" t="s">
        <v>16</v>
      </c>
      <c r="I25" s="15">
        <f t="shared" si="0"/>
        <v>0</v>
      </c>
      <c r="J25" s="15">
        <f t="shared" si="1"/>
        <v>0</v>
      </c>
      <c r="K25" s="15">
        <f t="shared" si="2"/>
        <v>0</v>
      </c>
      <c r="L25" s="44"/>
      <c r="M25" s="44"/>
      <c r="N25" s="44"/>
      <c r="O25" s="44"/>
      <c r="P25" s="44"/>
      <c r="Q25" s="45"/>
    </row>
    <row r="26" spans="1:17" x14ac:dyDescent="0.25">
      <c r="A26" s="13" t="s">
        <v>21</v>
      </c>
      <c r="B26" s="43"/>
      <c r="C26" s="17"/>
      <c r="D26" s="15" t="s">
        <v>15</v>
      </c>
      <c r="E26" s="17"/>
      <c r="F26" s="15" t="s">
        <v>15</v>
      </c>
      <c r="G26" s="17"/>
      <c r="H26" s="15" t="s">
        <v>16</v>
      </c>
      <c r="I26" s="15">
        <f t="shared" si="0"/>
        <v>0</v>
      </c>
      <c r="J26" s="15">
        <f t="shared" si="1"/>
        <v>0</v>
      </c>
      <c r="K26" s="15">
        <f t="shared" si="2"/>
        <v>0</v>
      </c>
      <c r="L26" s="44"/>
      <c r="M26" s="44"/>
      <c r="N26" s="44"/>
      <c r="O26" s="44"/>
      <c r="P26" s="44"/>
      <c r="Q26" s="45"/>
    </row>
    <row r="27" spans="1:17" x14ac:dyDescent="0.25">
      <c r="A27" s="13" t="s">
        <v>22</v>
      </c>
      <c r="B27" s="43"/>
      <c r="C27" s="17"/>
      <c r="D27" s="15" t="s">
        <v>15</v>
      </c>
      <c r="E27" s="17"/>
      <c r="F27" s="15" t="s">
        <v>15</v>
      </c>
      <c r="G27" s="17"/>
      <c r="H27" s="15" t="s">
        <v>16</v>
      </c>
      <c r="I27" s="15">
        <f t="shared" si="0"/>
        <v>0</v>
      </c>
      <c r="J27" s="15">
        <f t="shared" si="1"/>
        <v>0</v>
      </c>
      <c r="K27" s="15">
        <f t="shared" si="2"/>
        <v>0</v>
      </c>
      <c r="L27" s="44"/>
      <c r="M27" s="44"/>
      <c r="N27" s="44"/>
      <c r="O27" s="44"/>
      <c r="P27" s="44"/>
      <c r="Q27" s="45"/>
    </row>
    <row r="28" spans="1:17" x14ac:dyDescent="0.25">
      <c r="A28" s="13" t="s">
        <v>23</v>
      </c>
      <c r="B28" s="43"/>
      <c r="C28" s="17"/>
      <c r="D28" s="15" t="s">
        <v>15</v>
      </c>
      <c r="E28" s="17"/>
      <c r="F28" s="15" t="s">
        <v>15</v>
      </c>
      <c r="G28" s="17"/>
      <c r="H28" s="15" t="s">
        <v>16</v>
      </c>
      <c r="I28" s="15">
        <f t="shared" si="0"/>
        <v>0</v>
      </c>
      <c r="J28" s="15">
        <f t="shared" si="1"/>
        <v>0</v>
      </c>
      <c r="K28" s="15">
        <f t="shared" si="2"/>
        <v>0</v>
      </c>
      <c r="L28" s="44"/>
      <c r="M28" s="44"/>
      <c r="N28" s="44"/>
      <c r="O28" s="44"/>
      <c r="P28" s="44"/>
      <c r="Q28" s="45"/>
    </row>
    <row r="29" spans="1:17" x14ac:dyDescent="0.25">
      <c r="A29" s="13" t="s">
        <v>24</v>
      </c>
      <c r="B29" s="43"/>
      <c r="C29" s="17"/>
      <c r="D29" s="15" t="s">
        <v>15</v>
      </c>
      <c r="E29" s="17"/>
      <c r="F29" s="15" t="s">
        <v>15</v>
      </c>
      <c r="G29" s="17"/>
      <c r="H29" s="15" t="s">
        <v>16</v>
      </c>
      <c r="I29" s="15">
        <f t="shared" si="0"/>
        <v>0</v>
      </c>
      <c r="J29" s="15">
        <f t="shared" si="1"/>
        <v>0</v>
      </c>
      <c r="K29" s="15">
        <f t="shared" si="2"/>
        <v>0</v>
      </c>
      <c r="L29" s="44"/>
      <c r="M29" s="44"/>
      <c r="N29" s="44"/>
      <c r="O29" s="44"/>
      <c r="P29" s="44"/>
      <c r="Q29" s="45"/>
    </row>
    <row r="30" spans="1:17" x14ac:dyDescent="0.25">
      <c r="A30" s="13" t="s">
        <v>25</v>
      </c>
      <c r="B30" s="16"/>
      <c r="C30" s="17"/>
      <c r="D30" s="15" t="s">
        <v>15</v>
      </c>
      <c r="E30" s="17"/>
      <c r="F30" s="15" t="s">
        <v>15</v>
      </c>
      <c r="G30" s="17"/>
      <c r="H30" s="15" t="s">
        <v>16</v>
      </c>
      <c r="I30" s="15">
        <f t="shared" si="0"/>
        <v>0</v>
      </c>
      <c r="J30" s="15">
        <f t="shared" si="1"/>
        <v>0</v>
      </c>
      <c r="K30" s="15">
        <f t="shared" si="2"/>
        <v>0</v>
      </c>
      <c r="L30" s="44"/>
      <c r="M30" s="44"/>
      <c r="N30" s="44"/>
      <c r="O30" s="44"/>
      <c r="P30" s="44"/>
      <c r="Q30" s="45"/>
    </row>
    <row r="31" spans="1:17" x14ac:dyDescent="0.25">
      <c r="A31" s="13" t="s">
        <v>26</v>
      </c>
      <c r="B31" s="42"/>
      <c r="C31" s="17"/>
      <c r="D31" s="15" t="s">
        <v>15</v>
      </c>
      <c r="E31" s="17"/>
      <c r="F31" s="15" t="s">
        <v>15</v>
      </c>
      <c r="G31" s="17"/>
      <c r="H31" s="15" t="s">
        <v>16</v>
      </c>
      <c r="I31" s="15">
        <f t="shared" si="0"/>
        <v>0</v>
      </c>
      <c r="J31" s="15">
        <f t="shared" si="1"/>
        <v>0</v>
      </c>
      <c r="K31" s="15">
        <f t="shared" si="2"/>
        <v>0</v>
      </c>
      <c r="L31" s="44"/>
      <c r="M31" s="44"/>
      <c r="N31" s="44"/>
      <c r="O31" s="44"/>
      <c r="P31" s="44"/>
      <c r="Q31" s="45"/>
    </row>
    <row r="32" spans="1:17" x14ac:dyDescent="0.25">
      <c r="A32" s="13" t="s">
        <v>27</v>
      </c>
      <c r="B32" s="42"/>
      <c r="C32" s="17"/>
      <c r="D32" s="15" t="s">
        <v>15</v>
      </c>
      <c r="E32" s="17"/>
      <c r="F32" s="15" t="s">
        <v>15</v>
      </c>
      <c r="G32" s="17"/>
      <c r="H32" s="15" t="s">
        <v>16</v>
      </c>
      <c r="I32" s="15">
        <f t="shared" si="0"/>
        <v>0</v>
      </c>
      <c r="J32" s="15">
        <f t="shared" si="1"/>
        <v>0</v>
      </c>
      <c r="K32" s="15">
        <f t="shared" si="2"/>
        <v>0</v>
      </c>
      <c r="L32" s="44"/>
      <c r="M32" s="44"/>
      <c r="N32" s="44"/>
      <c r="O32" s="44"/>
      <c r="P32" s="44"/>
      <c r="Q32" s="45"/>
    </row>
    <row r="33" spans="1:17" x14ac:dyDescent="0.25">
      <c r="A33" s="13" t="s">
        <v>28</v>
      </c>
      <c r="B33" s="42"/>
      <c r="C33" s="17"/>
      <c r="D33" s="15" t="s">
        <v>15</v>
      </c>
      <c r="E33" s="17"/>
      <c r="F33" s="15" t="s">
        <v>15</v>
      </c>
      <c r="G33" s="17"/>
      <c r="H33" s="15" t="s">
        <v>16</v>
      </c>
      <c r="I33" s="15">
        <f t="shared" si="0"/>
        <v>0</v>
      </c>
      <c r="J33" s="15">
        <f t="shared" si="1"/>
        <v>0</v>
      </c>
      <c r="K33" s="15">
        <f t="shared" si="2"/>
        <v>0</v>
      </c>
      <c r="L33" s="44"/>
      <c r="M33" s="44"/>
      <c r="N33" s="44"/>
      <c r="O33" s="44"/>
      <c r="P33" s="44"/>
      <c r="Q33" s="45"/>
    </row>
    <row r="34" spans="1:17" x14ac:dyDescent="0.25">
      <c r="A34" s="13" t="s">
        <v>29</v>
      </c>
      <c r="B34" s="16"/>
      <c r="C34" s="17"/>
      <c r="D34" s="15" t="s">
        <v>15</v>
      </c>
      <c r="E34" s="17"/>
      <c r="F34" s="15" t="s">
        <v>15</v>
      </c>
      <c r="G34" s="17"/>
      <c r="H34" s="15" t="s">
        <v>16</v>
      </c>
      <c r="I34" s="15">
        <f t="shared" si="0"/>
        <v>0</v>
      </c>
      <c r="J34" s="15">
        <f t="shared" si="1"/>
        <v>0</v>
      </c>
      <c r="K34" s="15">
        <f t="shared" si="2"/>
        <v>0</v>
      </c>
      <c r="L34" s="44"/>
      <c r="M34" s="44"/>
      <c r="N34" s="44"/>
      <c r="O34" s="44"/>
      <c r="P34" s="44"/>
      <c r="Q34" s="45"/>
    </row>
    <row r="35" spans="1:17" x14ac:dyDescent="0.25">
      <c r="A35" s="13" t="s">
        <v>30</v>
      </c>
      <c r="B35" s="16"/>
      <c r="C35" s="17"/>
      <c r="D35" s="15" t="s">
        <v>15</v>
      </c>
      <c r="E35" s="17"/>
      <c r="F35" s="15" t="s">
        <v>15</v>
      </c>
      <c r="G35" s="17"/>
      <c r="H35" s="15" t="s">
        <v>16</v>
      </c>
      <c r="I35" s="15">
        <f t="shared" si="0"/>
        <v>0</v>
      </c>
      <c r="J35" s="15">
        <f t="shared" si="1"/>
        <v>0</v>
      </c>
      <c r="K35" s="15">
        <f t="shared" si="2"/>
        <v>0</v>
      </c>
      <c r="L35" s="44"/>
      <c r="M35" s="44"/>
      <c r="N35" s="44"/>
      <c r="O35" s="44"/>
      <c r="P35" s="44"/>
      <c r="Q35" s="46"/>
    </row>
    <row r="36" spans="1:17" x14ac:dyDescent="0.25">
      <c r="A36" s="13" t="s">
        <v>31</v>
      </c>
      <c r="B36" s="16"/>
      <c r="C36" s="17"/>
      <c r="D36" s="15" t="s">
        <v>15</v>
      </c>
      <c r="E36" s="17"/>
      <c r="F36" s="15" t="s">
        <v>15</v>
      </c>
      <c r="G36" s="17"/>
      <c r="H36" s="15" t="s">
        <v>16</v>
      </c>
      <c r="I36" s="15">
        <f t="shared" si="0"/>
        <v>0</v>
      </c>
      <c r="J36" s="15">
        <f t="shared" si="1"/>
        <v>0</v>
      </c>
      <c r="K36" s="15">
        <f t="shared" si="2"/>
        <v>0</v>
      </c>
      <c r="L36" s="44"/>
      <c r="M36" s="44"/>
      <c r="N36" s="44"/>
      <c r="O36" s="44"/>
      <c r="P36" s="44"/>
      <c r="Q36" s="47"/>
    </row>
    <row r="37" spans="1:17" x14ac:dyDescent="0.25">
      <c r="A37" s="13" t="s">
        <v>32</v>
      </c>
      <c r="B37" s="16"/>
      <c r="C37" s="17"/>
      <c r="D37" s="15" t="s">
        <v>15</v>
      </c>
      <c r="E37" s="17"/>
      <c r="F37" s="15" t="s">
        <v>15</v>
      </c>
      <c r="G37" s="17"/>
      <c r="H37" s="15" t="s">
        <v>16</v>
      </c>
      <c r="I37" s="15">
        <f t="shared" si="0"/>
        <v>0</v>
      </c>
      <c r="J37" s="15">
        <f t="shared" si="1"/>
        <v>0</v>
      </c>
      <c r="K37" s="15">
        <f t="shared" si="2"/>
        <v>0</v>
      </c>
      <c r="L37" s="44"/>
      <c r="M37" s="44"/>
      <c r="N37" s="44"/>
      <c r="O37" s="44"/>
      <c r="P37" s="44"/>
      <c r="Q37" s="47"/>
    </row>
    <row r="38" spans="1:17" x14ac:dyDescent="0.25">
      <c r="A38" s="13" t="s">
        <v>33</v>
      </c>
      <c r="B38" s="16"/>
      <c r="C38" s="17"/>
      <c r="D38" s="15" t="s">
        <v>15</v>
      </c>
      <c r="E38" s="17"/>
      <c r="F38" s="15" t="s">
        <v>15</v>
      </c>
      <c r="G38" s="17"/>
      <c r="H38" s="15" t="s">
        <v>16</v>
      </c>
      <c r="I38" s="15">
        <f t="shared" si="0"/>
        <v>0</v>
      </c>
      <c r="J38" s="15">
        <f t="shared" si="1"/>
        <v>0</v>
      </c>
      <c r="K38" s="15">
        <f t="shared" si="2"/>
        <v>0</v>
      </c>
      <c r="L38" s="44"/>
      <c r="M38" s="44"/>
      <c r="N38" s="44"/>
      <c r="O38" s="44"/>
      <c r="P38" s="44"/>
      <c r="Q38" s="47"/>
    </row>
    <row r="39" spans="1:17" x14ac:dyDescent="0.25">
      <c r="A39" s="13" t="s">
        <v>34</v>
      </c>
      <c r="B39" s="16"/>
      <c r="C39" s="17"/>
      <c r="D39" s="15" t="s">
        <v>15</v>
      </c>
      <c r="E39" s="17"/>
      <c r="F39" s="15" t="s">
        <v>15</v>
      </c>
      <c r="G39" s="17"/>
      <c r="H39" s="15" t="s">
        <v>16</v>
      </c>
      <c r="I39" s="15">
        <f t="shared" si="0"/>
        <v>0</v>
      </c>
      <c r="J39" s="15">
        <f t="shared" si="1"/>
        <v>0</v>
      </c>
      <c r="K39" s="15">
        <f t="shared" si="2"/>
        <v>0</v>
      </c>
      <c r="L39" s="44"/>
      <c r="M39" s="44"/>
      <c r="N39" s="44"/>
      <c r="O39" s="44"/>
      <c r="P39" s="44"/>
      <c r="Q39" s="47"/>
    </row>
    <row r="40" spans="1:17" x14ac:dyDescent="0.25">
      <c r="A40" s="13" t="s">
        <v>35</v>
      </c>
      <c r="B40" s="16"/>
      <c r="C40" s="17"/>
      <c r="D40" s="15" t="s">
        <v>15</v>
      </c>
      <c r="E40" s="17"/>
      <c r="F40" s="15" t="s">
        <v>15</v>
      </c>
      <c r="G40" s="17"/>
      <c r="H40" s="15" t="s">
        <v>16</v>
      </c>
      <c r="I40" s="15">
        <f t="shared" si="0"/>
        <v>0</v>
      </c>
      <c r="J40" s="15">
        <f t="shared" si="1"/>
        <v>0</v>
      </c>
      <c r="K40" s="15">
        <f t="shared" si="2"/>
        <v>0</v>
      </c>
      <c r="L40" s="44"/>
      <c r="M40" s="44"/>
      <c r="N40" s="44"/>
      <c r="O40" s="44"/>
      <c r="P40" s="44"/>
      <c r="Q40" s="47"/>
    </row>
    <row r="41" spans="1:17" x14ac:dyDescent="0.25">
      <c r="A41" s="13" t="s">
        <v>36</v>
      </c>
      <c r="B41" s="16"/>
      <c r="C41" s="17"/>
      <c r="D41" s="15" t="s">
        <v>15</v>
      </c>
      <c r="E41" s="17"/>
      <c r="F41" s="15" t="s">
        <v>15</v>
      </c>
      <c r="G41" s="17"/>
      <c r="H41" s="15" t="s">
        <v>16</v>
      </c>
      <c r="I41" s="15">
        <f t="shared" si="0"/>
        <v>0</v>
      </c>
      <c r="J41" s="15">
        <f t="shared" si="1"/>
        <v>0</v>
      </c>
      <c r="K41" s="15">
        <f t="shared" si="2"/>
        <v>0</v>
      </c>
      <c r="L41" s="44"/>
      <c r="M41" s="44"/>
      <c r="N41" s="44"/>
      <c r="O41" s="44"/>
      <c r="P41" s="44"/>
      <c r="Q41" s="47"/>
    </row>
    <row r="42" spans="1:17" x14ac:dyDescent="0.25">
      <c r="A42" s="13" t="s">
        <v>37</v>
      </c>
      <c r="B42" s="16"/>
      <c r="C42" s="17"/>
      <c r="D42" s="15" t="s">
        <v>15</v>
      </c>
      <c r="E42" s="17"/>
      <c r="F42" s="15" t="s">
        <v>15</v>
      </c>
      <c r="G42" s="17"/>
      <c r="H42" s="15" t="s">
        <v>16</v>
      </c>
      <c r="I42" s="15">
        <f t="shared" si="0"/>
        <v>0</v>
      </c>
      <c r="J42" s="15">
        <f t="shared" si="1"/>
        <v>0</v>
      </c>
      <c r="K42" s="15">
        <f t="shared" si="2"/>
        <v>0</v>
      </c>
      <c r="L42" s="44"/>
      <c r="M42" s="44"/>
      <c r="N42" s="44"/>
      <c r="O42" s="44"/>
      <c r="P42" s="44"/>
      <c r="Q42" s="47"/>
    </row>
    <row r="43" spans="1:17" x14ac:dyDescent="0.25">
      <c r="A43" s="13" t="s">
        <v>38</v>
      </c>
      <c r="B43" s="16"/>
      <c r="C43" s="17"/>
      <c r="D43" s="15" t="s">
        <v>15</v>
      </c>
      <c r="E43" s="17"/>
      <c r="F43" s="15" t="s">
        <v>15</v>
      </c>
      <c r="G43" s="17"/>
      <c r="H43" s="15" t="s">
        <v>16</v>
      </c>
      <c r="I43" s="15">
        <f t="shared" si="0"/>
        <v>0</v>
      </c>
      <c r="J43" s="15">
        <f t="shared" si="1"/>
        <v>0</v>
      </c>
      <c r="K43" s="15">
        <f t="shared" si="2"/>
        <v>0</v>
      </c>
      <c r="L43" s="44"/>
      <c r="M43" s="44"/>
      <c r="N43" s="44"/>
      <c r="O43" s="44"/>
      <c r="P43" s="44"/>
      <c r="Q43" s="47"/>
    </row>
    <row r="44" spans="1:17" x14ac:dyDescent="0.25">
      <c r="A44" s="13" t="s">
        <v>39</v>
      </c>
      <c r="B44" s="16"/>
      <c r="C44" s="17"/>
      <c r="D44" s="15" t="s">
        <v>15</v>
      </c>
      <c r="E44" s="17"/>
      <c r="F44" s="15" t="s">
        <v>15</v>
      </c>
      <c r="G44" s="17"/>
      <c r="H44" s="15" t="s">
        <v>16</v>
      </c>
      <c r="I44" s="15">
        <f t="shared" si="0"/>
        <v>0</v>
      </c>
      <c r="J44" s="15">
        <f t="shared" si="1"/>
        <v>0</v>
      </c>
      <c r="K44" s="15">
        <f t="shared" si="2"/>
        <v>0</v>
      </c>
      <c r="L44" s="44"/>
      <c r="M44" s="44"/>
      <c r="N44" s="44"/>
      <c r="O44" s="44"/>
      <c r="P44" s="44"/>
      <c r="Q44" s="47"/>
    </row>
    <row r="45" spans="1:17" x14ac:dyDescent="0.25">
      <c r="A45" s="13" t="s">
        <v>40</v>
      </c>
      <c r="B45" s="16"/>
      <c r="C45" s="17"/>
      <c r="D45" s="15" t="s">
        <v>15</v>
      </c>
      <c r="E45" s="17"/>
      <c r="F45" s="15" t="s">
        <v>15</v>
      </c>
      <c r="G45" s="17"/>
      <c r="H45" s="15" t="s">
        <v>16</v>
      </c>
      <c r="I45" s="15">
        <f t="shared" si="0"/>
        <v>0</v>
      </c>
      <c r="J45" s="15">
        <f t="shared" si="1"/>
        <v>0</v>
      </c>
      <c r="K45" s="15">
        <f t="shared" si="2"/>
        <v>0</v>
      </c>
      <c r="L45" s="44"/>
      <c r="M45" s="44"/>
      <c r="N45" s="44"/>
      <c r="O45" s="44"/>
      <c r="P45" s="44"/>
      <c r="Q45" s="46"/>
    </row>
    <row r="46" spans="1:17" x14ac:dyDescent="0.25">
      <c r="A46" s="13" t="s">
        <v>41</v>
      </c>
      <c r="B46" s="16"/>
      <c r="C46" s="17"/>
      <c r="D46" s="15" t="s">
        <v>15</v>
      </c>
      <c r="E46" s="17"/>
      <c r="F46" s="15" t="s">
        <v>15</v>
      </c>
      <c r="G46" s="17"/>
      <c r="H46" s="15" t="s">
        <v>16</v>
      </c>
      <c r="I46" s="15">
        <f t="shared" si="0"/>
        <v>0</v>
      </c>
      <c r="J46" s="15">
        <f t="shared" si="1"/>
        <v>0</v>
      </c>
      <c r="K46" s="15">
        <f t="shared" si="2"/>
        <v>0</v>
      </c>
      <c r="L46" s="44"/>
      <c r="M46" s="44"/>
      <c r="N46" s="44"/>
      <c r="O46" s="44"/>
      <c r="P46" s="20" t="s">
        <v>17</v>
      </c>
      <c r="Q46" s="16"/>
    </row>
    <row r="47" spans="1:17" s="32" customFormat="1" ht="12.6" customHeight="1" x14ac:dyDescent="0.2">
      <c r="A47" s="31"/>
      <c r="E47" s="33" t="s">
        <v>42</v>
      </c>
      <c r="F47" s="34"/>
      <c r="G47" s="35">
        <f>SUM(I22:I46)</f>
        <v>0.88976</v>
      </c>
      <c r="H47" s="39" t="s">
        <v>56</v>
      </c>
      <c r="L47" s="37"/>
    </row>
    <row r="48" spans="1:17" s="32" customFormat="1" ht="12.6" customHeight="1" x14ac:dyDescent="0.2">
      <c r="A48" s="31"/>
      <c r="E48" s="33" t="s">
        <v>43</v>
      </c>
      <c r="F48" s="34"/>
      <c r="G48" s="36">
        <f>IF(SUMIF(L22:L46,0.5,J22:J46)+SUMIF(M22:M46,0.5,J22:J46) + SUMIF(N22:N46,0.5,K22:K46)+SUMIF(O22:O46,0.5,K22:K46)&gt;0,(SUMIF(L22:L46,0.5,J22:J46)+SUMIF(M22:M46,0.5,J22:J46) + SUMIF(N22:N46,0.5,K22:K46)+SUMIF(O22:O46,0.5,K22:K46))*1.1/1000+1,(SUMIF(L22:L46,0.5,J22:J46)+SUMIF(M22:M46,0.5,J22:J46) + SUMIF(N22:N46,0.5,K22:K46)+SUMIF(O22:O46,0.5,K22:K46))*1.1/1000)</f>
        <v>0</v>
      </c>
      <c r="H48" s="39" t="s">
        <v>44</v>
      </c>
      <c r="L48" s="37" t="s">
        <v>53</v>
      </c>
      <c r="M48" s="38"/>
      <c r="N48" s="38"/>
    </row>
    <row r="49" spans="1:17" s="32" customFormat="1" ht="12.6" customHeight="1" x14ac:dyDescent="0.2">
      <c r="A49" s="31"/>
      <c r="E49" s="33" t="s">
        <v>45</v>
      </c>
      <c r="F49" s="34"/>
      <c r="G49" s="36">
        <f>IF(SUMIF(L22:L46,1,J22:J46)+SUMIF(M22:M46,1,J22:J46) + SUMIF(N22:N46,1,K22:K46)+SUMIF(O22:O46,1,K22:K46)&gt;0,(SUMIF(L22:L46,1,J22:J46)+SUMIF(M22:M46,1,J22:J46) + SUMIF(N22:N46,1,K22:K46)+SUMIF(O22:O46,1,K22:K46))*1.1/1000+1,(SUMIF(L22:L46,1,J22:J46)+SUMIF(M22:M46,1,J22:J46) + SUMIF(N22:N46,1,K22:K46)+SUMIF(O22:O46,1,K22:K46))*1.1/1000)</f>
        <v>0</v>
      </c>
      <c r="H49" s="39" t="s">
        <v>44</v>
      </c>
      <c r="L49" s="37" t="s">
        <v>53</v>
      </c>
      <c r="N49" s="37"/>
      <c r="O49" s="37"/>
      <c r="P49" s="37"/>
      <c r="Q49" s="37"/>
    </row>
    <row r="50" spans="1:17" s="32" customFormat="1" ht="12.6" customHeight="1" x14ac:dyDescent="0.2">
      <c r="A50" s="31"/>
      <c r="E50" s="33" t="s">
        <v>46</v>
      </c>
      <c r="F50" s="34"/>
      <c r="G50" s="36">
        <f>IF((SUMIF(L22:L46,2,J22:J46)+SUMIF(M22:M46,2,J22:J46) + SUMIF(N22:N46,2,K22:K46)+SUMIF(O22:O46,2,K22:K46))&gt;0,(SUMIF(L22:L46,2,J22:J46)+SUMIF(M22:M46,2,J22:J46) + SUMIF(N22:N46,2,K22:K46)+SUMIF(O22:O46,2,K22:K46))*1.1/1000+1,(SUMIF(L22:L46,2,J22:J46)+SUMIF(M22:M46,2,J22:J46) + SUMIF(N22:N46,2,K22:K46)+SUMIF(O22:O46,2,K22:K46))*1.1/1000)</f>
        <v>0</v>
      </c>
      <c r="H50" s="39" t="s">
        <v>44</v>
      </c>
      <c r="L50" s="37" t="s">
        <v>53</v>
      </c>
      <c r="M50" s="37"/>
      <c r="N50" s="38"/>
    </row>
    <row r="51" spans="1:17" x14ac:dyDescent="0.25">
      <c r="A51" s="1"/>
      <c r="B51" t="s">
        <v>47</v>
      </c>
    </row>
    <row r="52" spans="1:17" s="26" customFormat="1" x14ac:dyDescent="0.25">
      <c r="A52" s="21" t="s">
        <v>14</v>
      </c>
      <c r="B52" s="22" t="s">
        <v>54</v>
      </c>
      <c r="C52" s="23">
        <v>505</v>
      </c>
      <c r="D52" s="23" t="s">
        <v>15</v>
      </c>
      <c r="E52" s="23">
        <v>200</v>
      </c>
      <c r="F52" s="23" t="s">
        <v>15</v>
      </c>
      <c r="G52" s="23">
        <v>4</v>
      </c>
      <c r="H52" s="23" t="s">
        <v>16</v>
      </c>
      <c r="I52" s="23">
        <f>(C52*E52)*G52/1000000</f>
        <v>0.40400000000000003</v>
      </c>
      <c r="J52" s="23"/>
      <c r="K52" s="23"/>
      <c r="L52" s="24">
        <v>1</v>
      </c>
      <c r="M52" s="24"/>
      <c r="N52" s="24">
        <v>1</v>
      </c>
      <c r="O52" s="24">
        <v>1</v>
      </c>
      <c r="P52" s="25" t="s">
        <v>17</v>
      </c>
      <c r="Q52" s="22"/>
    </row>
    <row r="53" spans="1:17" s="29" customFormat="1" x14ac:dyDescent="0.25">
      <c r="A53" s="27"/>
      <c r="B53" s="28" t="s">
        <v>90</v>
      </c>
    </row>
    <row r="54" spans="1:17" s="29" customFormat="1" x14ac:dyDescent="0.25">
      <c r="A54" s="27"/>
      <c r="B54" s="28" t="s">
        <v>48</v>
      </c>
    </row>
    <row r="55" spans="1:17" ht="4.9000000000000004" customHeight="1" x14ac:dyDescent="0.25">
      <c r="A55" s="1"/>
    </row>
    <row r="56" spans="1:17" ht="13.9" customHeight="1" x14ac:dyDescent="0.25">
      <c r="A56" s="1"/>
      <c r="B56" s="30" t="s">
        <v>55</v>
      </c>
      <c r="C56" s="108" t="s">
        <v>91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spans="1:17" ht="13.9" customHeight="1" x14ac:dyDescent="0.25">
      <c r="A57" s="1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spans="1:17" ht="15.75" x14ac:dyDescent="0.25">
      <c r="A58" s="1"/>
      <c r="B58" s="112" t="s">
        <v>60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ht="15.75" x14ac:dyDescent="0.25">
      <c r="A59" s="1"/>
      <c r="B59" s="113" t="s">
        <v>49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1:17" x14ac:dyDescent="0.25">
      <c r="A60" s="1"/>
      <c r="B60" s="104" t="s">
        <v>67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</sheetData>
  <mergeCells count="35">
    <mergeCell ref="B21:Q21"/>
    <mergeCell ref="C56:Q57"/>
    <mergeCell ref="B58:Q58"/>
    <mergeCell ref="B59:Q59"/>
    <mergeCell ref="B60:Q60"/>
    <mergeCell ref="P19:P20"/>
    <mergeCell ref="C20:D20"/>
    <mergeCell ref="E20:F20"/>
    <mergeCell ref="G20:H20"/>
    <mergeCell ref="B13:F13"/>
    <mergeCell ref="G13:L15"/>
    <mergeCell ref="M13:Q15"/>
    <mergeCell ref="B14:F14"/>
    <mergeCell ref="B15:F15"/>
    <mergeCell ref="M17:P18"/>
    <mergeCell ref="B19:B20"/>
    <mergeCell ref="C19:D19"/>
    <mergeCell ref="E19:F19"/>
    <mergeCell ref="G19:H19"/>
    <mergeCell ref="L19:O19"/>
    <mergeCell ref="B11:F11"/>
    <mergeCell ref="G11:L11"/>
    <mergeCell ref="M11:Q11"/>
    <mergeCell ref="B12:F12"/>
    <mergeCell ref="G12:L12"/>
    <mergeCell ref="M12:Q12"/>
    <mergeCell ref="B9:F9"/>
    <mergeCell ref="G9:L10"/>
    <mergeCell ref="M9:Q10"/>
    <mergeCell ref="B10:F10"/>
    <mergeCell ref="B2:L3"/>
    <mergeCell ref="G5:L6"/>
    <mergeCell ref="M5:Q6"/>
    <mergeCell ref="G7:L8"/>
    <mergeCell ref="M7:Q8"/>
  </mergeCells>
  <dataValidations count="3">
    <dataValidation allowBlank="1" showErrorMessage="1" promptTitle="Posloupnost hranění" prompt="y - x: hranit nejdříve napříč léty (y), následně po létech (x)_x000a__x000a_x - y: hranit nejdříve po létech (x), následně napříč léty (y)" sqref="M17:P18"/>
    <dataValidation type="list" allowBlank="1" showInputMessage="1" showErrorMessage="1" sqref="P22:P46">
      <formula1>"x - y,y - x"</formula1>
    </dataValidation>
    <dataValidation type="list" allowBlank="1" showInputMessage="1" showErrorMessage="1" sqref="L22:O46">
      <formula1>"0,0,5,1,2"</formula1>
    </dataValidation>
  </dataValidations>
  <hyperlinks>
    <hyperlink ref="B12" r:id="rId1"/>
  </hyperlinks>
  <pageMargins left="0" right="0" top="0" bottom="0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w980 bila pe</vt:lpstr>
      <vt:lpstr>dub</vt:lpstr>
      <vt:lpstr>sololak bila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SSW</dc:creator>
  <cp:lastModifiedBy>Uživatel systému Windows</cp:lastModifiedBy>
  <cp:lastPrinted>2016-11-10T17:00:34Z</cp:lastPrinted>
  <dcterms:created xsi:type="dcterms:W3CDTF">2016-11-10T12:48:50Z</dcterms:created>
  <dcterms:modified xsi:type="dcterms:W3CDTF">2025-03-10T12:33:10Z</dcterms:modified>
</cp:coreProperties>
</file>